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codeName="ThisWorkbook"/>
  <mc:AlternateContent xmlns:mc="http://schemas.openxmlformats.org/markup-compatibility/2006">
    <mc:Choice Requires="x15">
      <x15ac:absPath xmlns:x15ac="http://schemas.microsoft.com/office/spreadsheetml/2010/11/ac" url="https://d.docs.live.net/053b85ec8d8f520b/Documents/Annual Survey/Add-Ons/"/>
    </mc:Choice>
  </mc:AlternateContent>
  <xr:revisionPtr revIDLastSave="27" documentId="13_ncr:1_{1C640478-D81F-DC4C-BECE-D5077057FC95}" xr6:coauthVersionLast="47" xr6:coauthVersionMax="47" xr10:uidLastSave="{EE2BF941-4222-4448-9CDA-51A56303FB20}"/>
  <bookViews>
    <workbookView xWindow="8920" yWindow="500" windowWidth="41480" windowHeight="28300" xr2:uid="{5501D3C2-9C9E-EE4D-9AD2-7BFF58FEDCE4}"/>
  </bookViews>
  <sheets>
    <sheet name="Using this spreadsheet" sheetId="95" r:id="rId1"/>
    <sheet name="U.S.Broader vs ALL Museum-Goers" sheetId="98" r:id="rId2"/>
    <sheet name="Museum Results" sheetId="1" r:id="rId3"/>
    <sheet name="Historical Data" sheetId="33" r:id="rId4"/>
    <sheet name="Art" sheetId="2" r:id="rId5"/>
    <sheet name="Design or Dec Arts" sheetId="64" r:id="rId6"/>
    <sheet name="U.S. Regions" sheetId="21" r:id="rId7"/>
    <sheet name="City" sheetId="22" r:id="rId8"/>
    <sheet name="About your museum" sheetId="26" r:id="rId9"/>
    <sheet name="Custom Questions Add-On" sheetId="86" r:id="rId10"/>
    <sheet name="Additional Survey Links Add-On" sheetId="88" r:id="rId11"/>
    <sheet name="Audience Comparison Add-On" sheetId="92" r:id="rId12"/>
    <sheet name="Raw Data Spreadsheet Add-On" sheetId="85" r:id="rId13"/>
    <sheet name="Expanded Reporting Add-On" sheetId="94" r:id="rId14"/>
    <sheet name="Local Broader Population Add-On" sheetId="99" r:id="rId1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28" i="99" l="1"/>
  <c r="A4" i="99" l="1"/>
  <c r="A3" i="99"/>
  <c r="R45" i="99"/>
  <c r="M45" i="99"/>
  <c r="R44" i="99"/>
  <c r="M44" i="99"/>
  <c r="R43" i="99"/>
  <c r="M43" i="99"/>
  <c r="R42" i="99"/>
  <c r="M42" i="99"/>
  <c r="R41" i="99"/>
  <c r="M41" i="99"/>
  <c r="R40" i="99"/>
  <c r="M40" i="99"/>
  <c r="R39" i="99"/>
  <c r="M39" i="99"/>
  <c r="R38" i="99"/>
  <c r="M38" i="99"/>
  <c r="R37" i="99"/>
  <c r="M37" i="99"/>
  <c r="R36" i="99"/>
  <c r="M36" i="99"/>
  <c r="R35" i="99"/>
  <c r="M35" i="99"/>
  <c r="R29" i="99"/>
  <c r="M29" i="99"/>
  <c r="L29" i="99"/>
  <c r="R28" i="99"/>
  <c r="R27" i="99"/>
  <c r="M27" i="99"/>
  <c r="L27" i="99"/>
  <c r="R26" i="99"/>
  <c r="M26" i="99"/>
  <c r="Q26" i="99"/>
  <c r="R25" i="99"/>
  <c r="M25" i="99"/>
  <c r="L25" i="99"/>
  <c r="R20" i="99"/>
  <c r="M20" i="99"/>
  <c r="R19" i="99"/>
  <c r="M19" i="99"/>
  <c r="R18" i="99"/>
  <c r="M18" i="99"/>
  <c r="R17" i="99"/>
  <c r="M17" i="99"/>
  <c r="R16" i="99"/>
  <c r="M16" i="99"/>
  <c r="R15" i="99"/>
  <c r="M15" i="99"/>
  <c r="R14" i="99"/>
  <c r="M14" i="99"/>
  <c r="R13" i="99"/>
  <c r="M13" i="99"/>
  <c r="R12" i="99"/>
  <c r="M12" i="99"/>
  <c r="R11" i="99"/>
  <c r="M11" i="99"/>
  <c r="R10" i="99"/>
  <c r="M10" i="99"/>
  <c r="R9" i="99"/>
  <c r="M9" i="99"/>
  <c r="M32" i="98"/>
  <c r="I30" i="98"/>
  <c r="L29" i="98"/>
  <c r="L28" i="98"/>
  <c r="L26" i="99" l="1"/>
  <c r="Q25" i="99"/>
  <c r="Q27" i="99"/>
  <c r="H26" i="99"/>
  <c r="H25" i="99"/>
  <c r="H27" i="99"/>
  <c r="Q29" i="99"/>
  <c r="H29" i="99"/>
  <c r="J32" i="98"/>
  <c r="L32" i="98"/>
  <c r="J29" i="98"/>
  <c r="L30" i="98"/>
  <c r="J30" i="98"/>
  <c r="M28" i="98"/>
  <c r="I32" i="98"/>
  <c r="M30" i="98"/>
  <c r="I29" i="98"/>
  <c r="M29" i="98"/>
  <c r="I28" i="98"/>
  <c r="J28" i="98"/>
  <c r="G13" i="94" l="1"/>
  <c r="G14" i="94"/>
  <c r="G15" i="94"/>
  <c r="G16" i="94"/>
  <c r="G17" i="94"/>
  <c r="G18" i="94"/>
  <c r="K13" i="94"/>
  <c r="K14" i="94"/>
  <c r="K15" i="94"/>
  <c r="K16" i="94"/>
  <c r="K17" i="94"/>
  <c r="K18" i="94"/>
  <c r="A3" i="94"/>
  <c r="A4" i="94"/>
  <c r="J14" i="88"/>
  <c r="K12" i="94"/>
  <c r="K11" i="94"/>
  <c r="K10" i="94"/>
  <c r="K9" i="94"/>
  <c r="K8" i="94"/>
  <c r="G12" i="94"/>
  <c r="G11" i="94"/>
  <c r="G10" i="94"/>
  <c r="G9" i="94"/>
  <c r="G8" i="94"/>
  <c r="A3" i="92" l="1"/>
  <c r="A3" i="88"/>
  <c r="K44" i="88"/>
  <c r="G44" i="88"/>
  <c r="K43" i="88"/>
  <c r="G43" i="88"/>
  <c r="K42" i="88"/>
  <c r="G42" i="88"/>
  <c r="K41" i="88"/>
  <c r="G41" i="88"/>
  <c r="K40" i="88"/>
  <c r="G40" i="88"/>
  <c r="K39" i="88"/>
  <c r="G39" i="88"/>
  <c r="K38" i="88"/>
  <c r="G38" i="88"/>
  <c r="K37" i="88"/>
  <c r="G37" i="88"/>
  <c r="K36" i="88"/>
  <c r="G36" i="88"/>
  <c r="K35" i="88"/>
  <c r="G35" i="88"/>
  <c r="K34" i="88"/>
  <c r="G34" i="88"/>
  <c r="K29" i="88"/>
  <c r="G29" i="88"/>
  <c r="K28" i="88"/>
  <c r="G28" i="88"/>
  <c r="K27" i="88"/>
  <c r="G27" i="88"/>
  <c r="K26" i="88"/>
  <c r="G26" i="88"/>
  <c r="K25" i="88"/>
  <c r="G25" i="88"/>
  <c r="K24" i="88"/>
  <c r="G24" i="88"/>
  <c r="K23" i="88"/>
  <c r="G23" i="88"/>
  <c r="K22" i="88"/>
  <c r="G22" i="88"/>
  <c r="K21" i="88"/>
  <c r="G21" i="88"/>
  <c r="K20" i="88"/>
  <c r="G20" i="88"/>
  <c r="K19" i="88"/>
  <c r="G19" i="88"/>
  <c r="K13" i="88"/>
  <c r="G13" i="88"/>
  <c r="K12" i="88"/>
  <c r="G12" i="88"/>
  <c r="K11" i="88"/>
  <c r="G11" i="88"/>
  <c r="K10" i="88"/>
  <c r="G10" i="88"/>
  <c r="K9" i="88"/>
  <c r="G9" i="88"/>
  <c r="A4" i="88"/>
  <c r="O42" i="92" l="1"/>
  <c r="S42" i="92"/>
  <c r="K42" i="92"/>
  <c r="G42" i="92"/>
  <c r="O36" i="92"/>
  <c r="K36" i="92"/>
  <c r="G36" i="92"/>
  <c r="S36" i="92"/>
  <c r="O9" i="92"/>
  <c r="K9" i="92"/>
  <c r="G9" i="92"/>
  <c r="S9" i="92"/>
  <c r="O12" i="92"/>
  <c r="K12" i="92"/>
  <c r="G12" i="92"/>
  <c r="S12" i="92"/>
  <c r="O21" i="92"/>
  <c r="K21" i="92"/>
  <c r="G21" i="92"/>
  <c r="S21" i="92"/>
  <c r="K26" i="92"/>
  <c r="G26" i="92"/>
  <c r="S26" i="92"/>
  <c r="O26" i="92"/>
  <c r="O35" i="92"/>
  <c r="K35" i="92"/>
  <c r="G35" i="92"/>
  <c r="S35" i="92"/>
  <c r="K40" i="92"/>
  <c r="G40" i="92"/>
  <c r="S40" i="92"/>
  <c r="O40" i="92"/>
  <c r="S13" i="92"/>
  <c r="K13" i="92"/>
  <c r="O13" i="92"/>
  <c r="G13" i="92"/>
  <c r="O22" i="92"/>
  <c r="K22" i="92"/>
  <c r="G22" i="92"/>
  <c r="S22" i="92"/>
  <c r="K27" i="92"/>
  <c r="G27" i="92"/>
  <c r="S27" i="92"/>
  <c r="O27" i="92"/>
  <c r="K41" i="92"/>
  <c r="G41" i="92"/>
  <c r="S41" i="92"/>
  <c r="O41" i="92"/>
  <c r="S23" i="92"/>
  <c r="K23" i="92"/>
  <c r="O23" i="92"/>
  <c r="G23" i="92"/>
  <c r="S28" i="92"/>
  <c r="O28" i="92"/>
  <c r="K28" i="92"/>
  <c r="G28" i="92"/>
  <c r="S37" i="92"/>
  <c r="K37" i="92"/>
  <c r="G37" i="92"/>
  <c r="O37" i="92"/>
  <c r="O10" i="92"/>
  <c r="K10" i="92"/>
  <c r="G10" i="92"/>
  <c r="S10" i="92"/>
  <c r="S19" i="92"/>
  <c r="O19" i="92"/>
  <c r="K19" i="92"/>
  <c r="G19" i="92"/>
  <c r="S24" i="92"/>
  <c r="K24" i="92"/>
  <c r="G24" i="92"/>
  <c r="O24" i="92"/>
  <c r="S29" i="92"/>
  <c r="O29" i="92"/>
  <c r="K29" i="92"/>
  <c r="G29" i="92"/>
  <c r="S38" i="92"/>
  <c r="K38" i="92"/>
  <c r="G38" i="92"/>
  <c r="O38" i="92"/>
  <c r="O43" i="92"/>
  <c r="K43" i="92"/>
  <c r="G43" i="92"/>
  <c r="S43" i="92"/>
  <c r="O11" i="92"/>
  <c r="K11" i="92"/>
  <c r="G11" i="92"/>
  <c r="S11" i="92"/>
  <c r="S20" i="92"/>
  <c r="O20" i="92"/>
  <c r="K20" i="92"/>
  <c r="G20" i="92"/>
  <c r="K25" i="92"/>
  <c r="S25" i="92"/>
  <c r="G25" i="92"/>
  <c r="O25" i="92"/>
  <c r="S34" i="92"/>
  <c r="O34" i="92"/>
  <c r="K34" i="92"/>
  <c r="G34" i="92"/>
  <c r="K39" i="92"/>
  <c r="S39" i="92"/>
  <c r="G39" i="92"/>
  <c r="O39" i="92"/>
  <c r="S44" i="92"/>
  <c r="O44" i="92"/>
  <c r="K44" i="92"/>
  <c r="G44" i="92"/>
  <c r="G29" i="21"/>
  <c r="G28" i="21"/>
  <c r="G27" i="21"/>
  <c r="G26" i="21"/>
  <c r="G25" i="21"/>
  <c r="G24" i="21"/>
  <c r="G23" i="21"/>
  <c r="G22" i="21"/>
  <c r="G21" i="21"/>
  <c r="G20" i="21"/>
  <c r="G19" i="21"/>
  <c r="A4" i="33" l="1"/>
  <c r="A3" i="33"/>
  <c r="F48" i="1"/>
  <c r="A48" i="1"/>
  <c r="J44" i="64"/>
  <c r="I44" i="64"/>
  <c r="K44" i="64" s="1"/>
  <c r="G44" i="64"/>
  <c r="J43" i="64"/>
  <c r="I43" i="64"/>
  <c r="K43" i="64" s="1"/>
  <c r="G43" i="64"/>
  <c r="J42" i="64"/>
  <c r="I42" i="64"/>
  <c r="K42" i="64" s="1"/>
  <c r="G42" i="64"/>
  <c r="J41" i="64"/>
  <c r="I41" i="64"/>
  <c r="K41" i="64" s="1"/>
  <c r="J40" i="64"/>
  <c r="I40" i="64"/>
  <c r="K40" i="64" s="1"/>
  <c r="G40" i="64"/>
  <c r="J39" i="64"/>
  <c r="I39" i="64"/>
  <c r="K39" i="64" s="1"/>
  <c r="J38" i="64"/>
  <c r="I38" i="64"/>
  <c r="K38" i="64" s="1"/>
  <c r="J37" i="64"/>
  <c r="I37" i="64"/>
  <c r="K37" i="64" s="1"/>
  <c r="G37" i="64"/>
  <c r="J36" i="64"/>
  <c r="I36" i="64"/>
  <c r="K36" i="64" s="1"/>
  <c r="G36" i="64"/>
  <c r="J35" i="64"/>
  <c r="I35" i="64"/>
  <c r="K35" i="64" s="1"/>
  <c r="J34" i="64"/>
  <c r="I34" i="64"/>
  <c r="K34" i="64" s="1"/>
  <c r="G34" i="64"/>
  <c r="J29" i="64"/>
  <c r="I29" i="64"/>
  <c r="K29" i="64" s="1"/>
  <c r="G29" i="64"/>
  <c r="J28" i="64"/>
  <c r="I28" i="64"/>
  <c r="K28" i="64" s="1"/>
  <c r="J27" i="64"/>
  <c r="I27" i="64"/>
  <c r="K27" i="64" s="1"/>
  <c r="J26" i="64"/>
  <c r="I26" i="64"/>
  <c r="K26" i="64" s="1"/>
  <c r="J25" i="64"/>
  <c r="I25" i="64"/>
  <c r="K25" i="64" s="1"/>
  <c r="G25" i="64"/>
  <c r="J24" i="64"/>
  <c r="I24" i="64"/>
  <c r="K24" i="64" s="1"/>
  <c r="J23" i="64"/>
  <c r="I23" i="64"/>
  <c r="K23" i="64" s="1"/>
  <c r="J22" i="64"/>
  <c r="I22" i="64"/>
  <c r="K22" i="64" s="1"/>
  <c r="G22" i="64"/>
  <c r="J21" i="64"/>
  <c r="I21" i="64"/>
  <c r="K21" i="64" s="1"/>
  <c r="J20" i="64"/>
  <c r="I20" i="64"/>
  <c r="K20" i="64" s="1"/>
  <c r="G20" i="64"/>
  <c r="J19" i="64"/>
  <c r="I19" i="64"/>
  <c r="K19" i="64" s="1"/>
  <c r="J14" i="64"/>
  <c r="I14" i="64"/>
  <c r="J13" i="64"/>
  <c r="I13" i="64"/>
  <c r="K13" i="64" s="1"/>
  <c r="J12" i="64"/>
  <c r="I12" i="64"/>
  <c r="K12" i="64" s="1"/>
  <c r="J11" i="64"/>
  <c r="I11" i="64"/>
  <c r="K11" i="64" s="1"/>
  <c r="J10" i="64"/>
  <c r="I10" i="64"/>
  <c r="K10" i="64" s="1"/>
  <c r="G10" i="64"/>
  <c r="J9" i="64"/>
  <c r="I9" i="64"/>
  <c r="K9" i="64" s="1"/>
  <c r="I3" i="64"/>
  <c r="G12" i="64" l="1"/>
  <c r="G24" i="64"/>
  <c r="G38" i="64"/>
  <c r="G41" i="64"/>
  <c r="G28" i="64"/>
  <c r="G26" i="64"/>
  <c r="G21" i="64"/>
  <c r="G11" i="64"/>
  <c r="G35" i="64"/>
  <c r="G27" i="64"/>
  <c r="G19" i="64"/>
  <c r="G23" i="64"/>
  <c r="G9" i="64"/>
  <c r="G13" i="64"/>
  <c r="G39" i="64"/>
  <c r="I3" i="21" l="1"/>
  <c r="G9" i="33" l="1"/>
  <c r="G10" i="33"/>
  <c r="K13" i="33"/>
  <c r="G19" i="33"/>
  <c r="G13" i="33"/>
  <c r="G20" i="33"/>
  <c r="G42" i="33"/>
  <c r="G41" i="33"/>
  <c r="G23" i="33"/>
  <c r="G24" i="33"/>
  <c r="G37" i="33"/>
  <c r="G22" i="33"/>
  <c r="G38" i="33"/>
  <c r="G40" i="33"/>
  <c r="G21" i="33"/>
  <c r="G43" i="33"/>
  <c r="G44" i="33"/>
  <c r="G12" i="33"/>
  <c r="G25" i="33"/>
  <c r="G26" i="33"/>
  <c r="G27" i="33"/>
  <c r="G39" i="33"/>
  <c r="G28" i="33"/>
  <c r="G29" i="33"/>
  <c r="G34" i="33"/>
  <c r="G35" i="33"/>
  <c r="G36" i="33"/>
  <c r="G11" i="33"/>
  <c r="K41" i="33"/>
  <c r="K25" i="33"/>
  <c r="K27" i="33"/>
  <c r="K42" i="33"/>
  <c r="K11" i="33"/>
  <c r="K23" i="33"/>
  <c r="K37" i="33"/>
  <c r="K29" i="33"/>
  <c r="K40" i="33"/>
  <c r="K44" i="33"/>
  <c r="K19" i="33"/>
  <c r="K21" i="33"/>
  <c r="K9" i="33"/>
  <c r="K43" i="33"/>
  <c r="K39" i="33"/>
  <c r="K38" i="33"/>
  <c r="K35" i="33"/>
  <c r="K20" i="33"/>
  <c r="K22" i="33"/>
  <c r="K24" i="33"/>
  <c r="K26" i="33"/>
  <c r="K10" i="33"/>
  <c r="K12" i="33"/>
  <c r="K28" i="33"/>
  <c r="K34" i="33"/>
  <c r="K36" i="33"/>
  <c r="J44" i="22" l="1"/>
  <c r="I44" i="22"/>
  <c r="K44" i="22" s="1"/>
  <c r="J43" i="22"/>
  <c r="I43" i="22"/>
  <c r="K43" i="22" s="1"/>
  <c r="J42" i="22"/>
  <c r="I42" i="22"/>
  <c r="K42" i="22" s="1"/>
  <c r="J41" i="22"/>
  <c r="I41" i="22"/>
  <c r="K41" i="22" s="1"/>
  <c r="J40" i="22"/>
  <c r="I40" i="22"/>
  <c r="K40" i="22" s="1"/>
  <c r="J39" i="22"/>
  <c r="I39" i="22"/>
  <c r="K39" i="22" s="1"/>
  <c r="J38" i="22"/>
  <c r="I38" i="22"/>
  <c r="K38" i="22" s="1"/>
  <c r="J37" i="22"/>
  <c r="I37" i="22"/>
  <c r="K37" i="22" s="1"/>
  <c r="J36" i="22"/>
  <c r="I36" i="22"/>
  <c r="K36" i="22" s="1"/>
  <c r="J35" i="22"/>
  <c r="I35" i="22"/>
  <c r="K35" i="22" s="1"/>
  <c r="J34" i="22"/>
  <c r="I34" i="22"/>
  <c r="K34" i="22" s="1"/>
  <c r="J29" i="22"/>
  <c r="I29" i="22"/>
  <c r="K29" i="22" s="1"/>
  <c r="J28" i="22"/>
  <c r="I28" i="22"/>
  <c r="K28" i="22" s="1"/>
  <c r="J27" i="22"/>
  <c r="I27" i="22"/>
  <c r="K27" i="22" s="1"/>
  <c r="J26" i="22"/>
  <c r="I26" i="22"/>
  <c r="K26" i="22" s="1"/>
  <c r="J25" i="22"/>
  <c r="I25" i="22"/>
  <c r="K25" i="22" s="1"/>
  <c r="J24" i="22"/>
  <c r="I24" i="22"/>
  <c r="K24" i="22" s="1"/>
  <c r="J23" i="22"/>
  <c r="I23" i="22"/>
  <c r="K23" i="22" s="1"/>
  <c r="J22" i="22"/>
  <c r="I22" i="22"/>
  <c r="K22" i="22" s="1"/>
  <c r="J21" i="22"/>
  <c r="I21" i="22"/>
  <c r="K21" i="22" s="1"/>
  <c r="J20" i="22"/>
  <c r="I20" i="22"/>
  <c r="K20" i="22" s="1"/>
  <c r="J19" i="22"/>
  <c r="I19" i="22"/>
  <c r="K19" i="22" s="1"/>
  <c r="J14" i="22"/>
  <c r="I14" i="22"/>
  <c r="J13" i="22"/>
  <c r="I13" i="22"/>
  <c r="K13" i="22" s="1"/>
  <c r="J12" i="22"/>
  <c r="I12" i="22"/>
  <c r="K12" i="22" s="1"/>
  <c r="J11" i="22"/>
  <c r="I11" i="22"/>
  <c r="K11" i="22" s="1"/>
  <c r="J10" i="22"/>
  <c r="I10" i="22"/>
  <c r="K10" i="22" s="1"/>
  <c r="J9" i="22"/>
  <c r="I9" i="22"/>
  <c r="K9" i="22" s="1"/>
  <c r="I3" i="22"/>
  <c r="G40" i="22"/>
  <c r="G38" i="22"/>
  <c r="J44" i="21"/>
  <c r="I44" i="21"/>
  <c r="K44" i="21" s="1"/>
  <c r="J43" i="21"/>
  <c r="I43" i="21"/>
  <c r="K43" i="21" s="1"/>
  <c r="J42" i="21"/>
  <c r="I42" i="21"/>
  <c r="K42" i="21" s="1"/>
  <c r="J41" i="21"/>
  <c r="I41" i="21"/>
  <c r="K41" i="21" s="1"/>
  <c r="J40" i="21"/>
  <c r="I40" i="21"/>
  <c r="K40" i="21" s="1"/>
  <c r="J39" i="21"/>
  <c r="I39" i="21"/>
  <c r="K39" i="21" s="1"/>
  <c r="J38" i="21"/>
  <c r="I38" i="21"/>
  <c r="K38" i="21" s="1"/>
  <c r="J37" i="21"/>
  <c r="I37" i="21"/>
  <c r="K37" i="21" s="1"/>
  <c r="J36" i="21"/>
  <c r="I36" i="21"/>
  <c r="K36" i="21" s="1"/>
  <c r="J35" i="21"/>
  <c r="I35" i="21"/>
  <c r="K35" i="21" s="1"/>
  <c r="J34" i="21"/>
  <c r="I34" i="21"/>
  <c r="K34" i="21" s="1"/>
  <c r="J29" i="21"/>
  <c r="I29" i="21"/>
  <c r="K29" i="21" s="1"/>
  <c r="J28" i="21"/>
  <c r="I28" i="21"/>
  <c r="K28" i="21" s="1"/>
  <c r="J27" i="21"/>
  <c r="I27" i="21"/>
  <c r="K27" i="21" s="1"/>
  <c r="J26" i="21"/>
  <c r="I26" i="21"/>
  <c r="K26" i="21" s="1"/>
  <c r="J25" i="21"/>
  <c r="I25" i="21"/>
  <c r="K25" i="21" s="1"/>
  <c r="J24" i="21"/>
  <c r="I24" i="21"/>
  <c r="K24" i="21" s="1"/>
  <c r="J23" i="21"/>
  <c r="I23" i="21"/>
  <c r="K23" i="21" s="1"/>
  <c r="J22" i="21"/>
  <c r="I22" i="21"/>
  <c r="K22" i="21" s="1"/>
  <c r="J21" i="21"/>
  <c r="I21" i="21"/>
  <c r="K21" i="21" s="1"/>
  <c r="J20" i="21"/>
  <c r="I20" i="21"/>
  <c r="K20" i="21" s="1"/>
  <c r="J19" i="21"/>
  <c r="I19" i="21"/>
  <c r="K19" i="21" s="1"/>
  <c r="J14" i="21"/>
  <c r="I14" i="21"/>
  <c r="J13" i="21"/>
  <c r="I13" i="21"/>
  <c r="K13" i="21" s="1"/>
  <c r="J12" i="21"/>
  <c r="I12" i="21"/>
  <c r="K12" i="21" s="1"/>
  <c r="J11" i="21"/>
  <c r="I11" i="21"/>
  <c r="K11" i="21" s="1"/>
  <c r="J10" i="21"/>
  <c r="I10" i="21"/>
  <c r="K10" i="21" s="1"/>
  <c r="J9" i="21"/>
  <c r="I9" i="21"/>
  <c r="K9" i="21" s="1"/>
  <c r="U44" i="2"/>
  <c r="T44" i="2"/>
  <c r="V44" i="2" s="1"/>
  <c r="U43" i="2"/>
  <c r="T43" i="2"/>
  <c r="V43" i="2" s="1"/>
  <c r="U42" i="2"/>
  <c r="T42" i="2"/>
  <c r="V42" i="2" s="1"/>
  <c r="U41" i="2"/>
  <c r="T41" i="2"/>
  <c r="V41" i="2" s="1"/>
  <c r="U40" i="2"/>
  <c r="T40" i="2"/>
  <c r="V40" i="2" s="1"/>
  <c r="U39" i="2"/>
  <c r="T39" i="2"/>
  <c r="V39" i="2" s="1"/>
  <c r="U38" i="2"/>
  <c r="T38" i="2"/>
  <c r="V38" i="2" s="1"/>
  <c r="U37" i="2"/>
  <c r="T37" i="2"/>
  <c r="V37" i="2" s="1"/>
  <c r="U36" i="2"/>
  <c r="T36" i="2"/>
  <c r="V36" i="2" s="1"/>
  <c r="U35" i="2"/>
  <c r="T35" i="2"/>
  <c r="V35" i="2" s="1"/>
  <c r="U34" i="2"/>
  <c r="T34" i="2"/>
  <c r="V34" i="2" s="1"/>
  <c r="U29" i="2"/>
  <c r="T29" i="2"/>
  <c r="V29" i="2" s="1"/>
  <c r="U28" i="2"/>
  <c r="T28" i="2"/>
  <c r="V28" i="2" s="1"/>
  <c r="U27" i="2"/>
  <c r="T27" i="2"/>
  <c r="V27" i="2" s="1"/>
  <c r="U26" i="2"/>
  <c r="T26" i="2"/>
  <c r="V26" i="2" s="1"/>
  <c r="U25" i="2"/>
  <c r="T25" i="2"/>
  <c r="V25" i="2" s="1"/>
  <c r="U24" i="2"/>
  <c r="T24" i="2"/>
  <c r="V24" i="2" s="1"/>
  <c r="U23" i="2"/>
  <c r="T23" i="2"/>
  <c r="V23" i="2" s="1"/>
  <c r="U22" i="2"/>
  <c r="T22" i="2"/>
  <c r="V22" i="2" s="1"/>
  <c r="U21" i="2"/>
  <c r="T21" i="2"/>
  <c r="V21" i="2" s="1"/>
  <c r="U20" i="2"/>
  <c r="T20" i="2"/>
  <c r="V20" i="2" s="1"/>
  <c r="U19" i="2"/>
  <c r="T19" i="2"/>
  <c r="V19" i="2" s="1"/>
  <c r="U14" i="2"/>
  <c r="T14" i="2"/>
  <c r="U13" i="2"/>
  <c r="T13" i="2"/>
  <c r="V13" i="2" s="1"/>
  <c r="U12" i="2"/>
  <c r="T12" i="2"/>
  <c r="V12" i="2" s="1"/>
  <c r="U11" i="2"/>
  <c r="T11" i="2"/>
  <c r="V11" i="2" s="1"/>
  <c r="U10" i="2"/>
  <c r="T10" i="2"/>
  <c r="V10" i="2" s="1"/>
  <c r="U9" i="2"/>
  <c r="T9" i="2"/>
  <c r="V9" i="2" s="1"/>
  <c r="T3" i="2"/>
  <c r="J44" i="2"/>
  <c r="I44" i="2"/>
  <c r="K44" i="2" s="1"/>
  <c r="J43" i="2"/>
  <c r="I43" i="2"/>
  <c r="K43" i="2" s="1"/>
  <c r="J42" i="2"/>
  <c r="I42" i="2"/>
  <c r="K42" i="2" s="1"/>
  <c r="J41" i="2"/>
  <c r="I41" i="2"/>
  <c r="K41" i="2" s="1"/>
  <c r="J40" i="2"/>
  <c r="I40" i="2"/>
  <c r="K40" i="2" s="1"/>
  <c r="J39" i="2"/>
  <c r="I39" i="2"/>
  <c r="K39" i="2" s="1"/>
  <c r="J38" i="2"/>
  <c r="I38" i="2"/>
  <c r="K38" i="2" s="1"/>
  <c r="J37" i="2"/>
  <c r="I37" i="2"/>
  <c r="K37" i="2" s="1"/>
  <c r="J36" i="2"/>
  <c r="I36" i="2"/>
  <c r="K36" i="2" s="1"/>
  <c r="J35" i="2"/>
  <c r="I35" i="2"/>
  <c r="K35" i="2" s="1"/>
  <c r="J34" i="2"/>
  <c r="I34" i="2"/>
  <c r="K34" i="2" s="1"/>
  <c r="J29" i="2"/>
  <c r="I29" i="2"/>
  <c r="K29" i="2" s="1"/>
  <c r="J28" i="2"/>
  <c r="I28" i="2"/>
  <c r="K28" i="2" s="1"/>
  <c r="J27" i="2"/>
  <c r="I27" i="2"/>
  <c r="K27" i="2" s="1"/>
  <c r="J26" i="2"/>
  <c r="I26" i="2"/>
  <c r="K26" i="2" s="1"/>
  <c r="J25" i="2"/>
  <c r="I25" i="2"/>
  <c r="K25" i="2" s="1"/>
  <c r="J24" i="2"/>
  <c r="I24" i="2"/>
  <c r="K24" i="2" s="1"/>
  <c r="J23" i="2"/>
  <c r="I23" i="2"/>
  <c r="K23" i="2" s="1"/>
  <c r="J22" i="2"/>
  <c r="I22" i="2"/>
  <c r="K22" i="2" s="1"/>
  <c r="J21" i="2"/>
  <c r="I21" i="2"/>
  <c r="K21" i="2" s="1"/>
  <c r="J20" i="2"/>
  <c r="I20" i="2"/>
  <c r="K20" i="2" s="1"/>
  <c r="J19" i="2"/>
  <c r="I19" i="2"/>
  <c r="K19" i="2" s="1"/>
  <c r="J14" i="2"/>
  <c r="I14" i="2"/>
  <c r="J13" i="2"/>
  <c r="I13" i="2"/>
  <c r="K13" i="2" s="1"/>
  <c r="J12" i="2"/>
  <c r="I12" i="2"/>
  <c r="K12" i="2" s="1"/>
  <c r="J11" i="2"/>
  <c r="I11" i="2"/>
  <c r="K11" i="2" s="1"/>
  <c r="J10" i="2"/>
  <c r="I10" i="2"/>
  <c r="K10" i="2" s="1"/>
  <c r="J9" i="2"/>
  <c r="I9" i="2"/>
  <c r="K9" i="2" s="1"/>
  <c r="I3" i="2"/>
  <c r="R10" i="2"/>
  <c r="G41" i="2"/>
  <c r="R38" i="2"/>
  <c r="G29" i="2"/>
  <c r="G27" i="2"/>
  <c r="G26" i="2"/>
  <c r="G24" i="2"/>
  <c r="G13" i="2"/>
  <c r="G44" i="1"/>
  <c r="G43" i="1"/>
  <c r="G42" i="1"/>
  <c r="G41" i="1"/>
  <c r="G40" i="1"/>
  <c r="G39" i="1"/>
  <c r="G38" i="1"/>
  <c r="G37" i="1"/>
  <c r="G36" i="1"/>
  <c r="G35" i="1"/>
  <c r="G34" i="1"/>
  <c r="G29" i="1"/>
  <c r="G28" i="1"/>
  <c r="G27" i="1"/>
  <c r="G26" i="1"/>
  <c r="G25" i="1"/>
  <c r="G24" i="1"/>
  <c r="G23" i="1"/>
  <c r="G22" i="1"/>
  <c r="G21" i="1"/>
  <c r="G20" i="1"/>
  <c r="G19" i="1"/>
  <c r="G13" i="1"/>
  <c r="G12" i="1"/>
  <c r="G11" i="1"/>
  <c r="G10" i="1"/>
  <c r="G9" i="1"/>
  <c r="G37" i="21" l="1"/>
  <c r="G39" i="21"/>
  <c r="G41" i="21"/>
  <c r="G44" i="21"/>
  <c r="G13" i="21"/>
  <c r="G24" i="22"/>
  <c r="G28" i="22"/>
  <c r="G42" i="21"/>
  <c r="G9" i="21"/>
  <c r="G36" i="21"/>
  <c r="G11" i="21"/>
  <c r="G43" i="21"/>
  <c r="G10" i="21"/>
  <c r="G38" i="21"/>
  <c r="G34" i="21"/>
  <c r="R27" i="2"/>
  <c r="G43" i="2"/>
  <c r="G10" i="2"/>
  <c r="G11" i="2"/>
  <c r="R11" i="2"/>
  <c r="R12" i="2"/>
  <c r="R26" i="2"/>
  <c r="G40" i="2"/>
  <c r="R40" i="2"/>
  <c r="G28" i="2"/>
  <c r="G42" i="2"/>
  <c r="R42" i="2"/>
  <c r="R19" i="2"/>
  <c r="R29" i="2"/>
  <c r="R43" i="2"/>
  <c r="G20" i="2"/>
  <c r="R20" i="2"/>
  <c r="G34" i="2"/>
  <c r="G44" i="2"/>
  <c r="R44" i="2"/>
  <c r="R28" i="2"/>
  <c r="G25" i="2"/>
  <c r="R25" i="2"/>
  <c r="G21" i="2"/>
  <c r="G35" i="2"/>
  <c r="R35" i="2"/>
  <c r="R9" i="2"/>
  <c r="G22" i="2"/>
  <c r="R21" i="2"/>
  <c r="G39" i="2"/>
  <c r="R39" i="2"/>
  <c r="G23" i="2"/>
  <c r="R23" i="2"/>
  <c r="G37" i="2"/>
  <c r="R37" i="2"/>
  <c r="R34" i="2"/>
  <c r="G36" i="2"/>
  <c r="R36" i="2"/>
  <c r="G9" i="2"/>
  <c r="R22" i="2"/>
  <c r="G12" i="2"/>
  <c r="G19" i="2"/>
  <c r="R24" i="2"/>
  <c r="G38" i="2"/>
  <c r="R13" i="2"/>
  <c r="R41" i="2"/>
  <c r="G10" i="22"/>
  <c r="G41" i="22"/>
  <c r="G26" i="22"/>
  <c r="G21" i="22"/>
  <c r="G36" i="22"/>
  <c r="G13" i="22"/>
  <c r="G44" i="22"/>
  <c r="G12" i="22"/>
  <c r="G20" i="22"/>
  <c r="G35" i="22"/>
  <c r="G34" i="22"/>
  <c r="G23" i="22"/>
  <c r="G39" i="22"/>
  <c r="G25" i="22"/>
  <c r="G29" i="22"/>
  <c r="G19" i="22"/>
  <c r="G11" i="22"/>
  <c r="G42" i="22"/>
  <c r="G22" i="22"/>
  <c r="G9" i="22"/>
  <c r="G27" i="22"/>
  <c r="G37" i="22"/>
  <c r="G43" i="22"/>
  <c r="G12" i="21"/>
  <c r="G35" i="21"/>
  <c r="G40" i="21"/>
  <c r="G48" i="1" l="1"/>
</calcChain>
</file>

<file path=xl/sharedStrings.xml><?xml version="1.0" encoding="utf-8"?>
<sst xmlns="http://schemas.openxmlformats.org/spreadsheetml/2006/main" count="1058" uniqueCount="193">
  <si>
    <t>Back to Museum Results Tab</t>
  </si>
  <si>
    <t xml:space="preserve">Value </t>
  </si>
  <si>
    <t xml:space="preserve">Percent </t>
  </si>
  <si>
    <t xml:space="preserve">Count </t>
  </si>
  <si>
    <t xml:space="preserve">Other - please specify </t>
  </si>
  <si>
    <t>Average</t>
  </si>
  <si>
    <t xml:space="preserve"> </t>
  </si>
  <si>
    <t xml:space="preserve">None of these </t>
  </si>
  <si>
    <t>Difference</t>
  </si>
  <si>
    <t xml:space="preserve">Totals </t>
  </si>
  <si>
    <t>Topline and aggregate results © 2026 Wilkening Consulting, LLC</t>
  </si>
  <si>
    <t>Standard Report for Crosstabs/Topline</t>
  </si>
  <si>
    <t>2026 Annual Survey of Museum-Goers</t>
  </si>
  <si>
    <t>2025 Annual Survey of Museum-Goers</t>
  </si>
  <si>
    <t>2024 Annual Survey of Museum-Goers</t>
  </si>
  <si>
    <t>Back to Museum Results tab</t>
  </si>
  <si>
    <t>2026 +/-</t>
  </si>
  <si>
    <t>Totals</t>
  </si>
  <si>
    <t>Totals </t>
  </si>
  <si>
    <t>Art Museum/Center</t>
  </si>
  <si>
    <t>vs. overall results</t>
  </si>
  <si>
    <t>vs. this peer group</t>
  </si>
  <si>
    <t>Art Museum/Center - $5.1 million -- $10 million</t>
  </si>
  <si>
    <t>82 museums</t>
  </si>
  <si>
    <t>18 museums</t>
  </si>
  <si>
    <t>Museums include:</t>
  </si>
  <si>
    <t>Count</t>
  </si>
  <si>
    <t>Percent</t>
  </si>
  <si>
    <r>
      <t xml:space="preserve">Why do you visit </t>
    </r>
    <r>
      <rPr>
        <i/>
        <sz val="10"/>
        <color rgb="FF333333"/>
        <rFont val="Arial"/>
        <family val="2"/>
      </rPr>
      <t>[name of your museum inserted here]</t>
    </r>
    <r>
      <rPr>
        <b/>
        <sz val="10"/>
        <color rgb="FF333333"/>
        <rFont val="Arial"/>
        <family val="2"/>
      </rPr>
      <t>? (Choose those most important to you. This can refer to when you have visited in person or virtually.)</t>
    </r>
  </si>
  <si>
    <r>
      <t xml:space="preserve">What does </t>
    </r>
    <r>
      <rPr>
        <i/>
        <sz val="10"/>
        <color rgb="FF333333"/>
        <rFont val="Arial"/>
        <family val="2"/>
      </rPr>
      <t>[name of your museum inserted here]</t>
    </r>
    <r>
      <rPr>
        <b/>
        <sz val="10"/>
        <color rgb="FF333333"/>
        <rFont val="Arial"/>
        <family val="2"/>
      </rPr>
      <t xml:space="preserve"> do well? (Choose those most important to you.)</t>
    </r>
  </si>
  <si>
    <r>
      <t xml:space="preserve">What would improve </t>
    </r>
    <r>
      <rPr>
        <i/>
        <sz val="10"/>
        <color rgb="FF262626"/>
        <rFont val="Arial"/>
        <family val="2"/>
      </rPr>
      <t>[name of your museum inserted here]</t>
    </r>
    <r>
      <rPr>
        <b/>
        <sz val="10"/>
        <color rgb="FF262626"/>
        <rFont val="Arial"/>
        <family val="2"/>
      </rPr>
      <t>? (Choose those most important to you.)</t>
    </r>
  </si>
  <si>
    <t>I am an artist. I like to consume art alone and with my family.  </t>
  </si>
  <si>
    <t>Decorative arts</t>
  </si>
  <si>
    <t>22 museums</t>
  </si>
  <si>
    <t>Wilkening Pottery Museum</t>
  </si>
  <si>
    <t>Answer Choice 1</t>
  </si>
  <si>
    <t>Answer Choice 2</t>
  </si>
  <si>
    <t>Answer Choice 3</t>
  </si>
  <si>
    <t>Answer Choice 4</t>
  </si>
  <si>
    <t>Answer Choice 5</t>
  </si>
  <si>
    <t>Answer Choice 6</t>
  </si>
  <si>
    <t>Answer Choice 7</t>
  </si>
  <si>
    <t>Answer Choice 8</t>
  </si>
  <si>
    <t>Answer Choice 9</t>
  </si>
  <si>
    <t>Example Survey Results – For Demonstration Purposes Only</t>
  </si>
  <si>
    <t>1.Question Text</t>
  </si>
  <si>
    <t>2.Question Text</t>
  </si>
  <si>
    <t>3.Question Text</t>
  </si>
  <si>
    <t>A list of musuems included in this Data Cut will be provided here in this column</t>
  </si>
  <si>
    <t>Ceramics</t>
  </si>
  <si>
    <t>Just for fun, I used to have my own studio</t>
  </si>
  <si>
    <t>art classes</t>
  </si>
  <si>
    <t>ceramics</t>
  </si>
  <si>
    <t>Response ID</t>
  </si>
  <si>
    <t>Date Submitted</t>
  </si>
  <si>
    <t>Status</t>
  </si>
  <si>
    <t>Country</t>
  </si>
  <si>
    <t>City</t>
  </si>
  <si>
    <t>State/Region</t>
  </si>
  <si>
    <t>Postal</t>
  </si>
  <si>
    <t>URL Variable: museum</t>
  </si>
  <si>
    <t>Question to pipe in "museum"</t>
  </si>
  <si>
    <t>language</t>
  </si>
  <si>
    <t>Complete</t>
  </si>
  <si>
    <t>United States</t>
  </si>
  <si>
    <t>en-US</t>
  </si>
  <si>
    <t>Partial</t>
  </si>
  <si>
    <t>Question 1</t>
  </si>
  <si>
    <t>Question 2:  Answer Choice 2</t>
  </si>
  <si>
    <t>Question 2: Answer Choice 1</t>
  </si>
  <si>
    <t>Question 2: Answer Choice 3</t>
  </si>
  <si>
    <t>wilkpottery</t>
  </si>
  <si>
    <t xml:space="preserve">Viewing exhibits on my/our own </t>
  </si>
  <si>
    <t xml:space="preserve">Seeing original objects, such as artwork, artifacts, or specimens </t>
  </si>
  <si>
    <t xml:space="preserve">Taking a guided tour </t>
  </si>
  <si>
    <t xml:space="preserve">Casually talking with staff or docents </t>
  </si>
  <si>
    <t xml:space="preserve">Watching videos or movies </t>
  </si>
  <si>
    <t xml:space="preserve">Hands-on or interactive exhibits </t>
  </si>
  <si>
    <t xml:space="preserve">Using my phone to access more information or apps </t>
  </si>
  <si>
    <t xml:space="preserve">Using my phone to take and share pictures of my visit </t>
  </si>
  <si>
    <t xml:space="preserve">Attending after-hours events with food and drinks </t>
  </si>
  <si>
    <t xml:space="preserve">Browsing the museum shop </t>
  </si>
  <si>
    <t xml:space="preserve">Attend a program, such as a class or lecture </t>
  </si>
  <si>
    <t>What kinds of things do you enjoy doing when visiting Wilkening Pottery Museum? (Choose those most important to you.)</t>
  </si>
  <si>
    <t>Getting some much needed screen-free time!!</t>
  </si>
  <si>
    <t>visiting with my elderly mom, she used to teach pottery classes at the local community college so she likes it</t>
  </si>
  <si>
    <t>Exploring with my family.  and teaching my children about the exhibits</t>
  </si>
  <si>
    <t>Coffee...we always appreciate the cute coffee cart in the lobby.</t>
  </si>
  <si>
    <t>Me and my wife use it as our date night spot a couple times a month. Just walking through the rooms and spending time together is enough for us</t>
  </si>
  <si>
    <t>Members</t>
  </si>
  <si>
    <t>Non-Members</t>
  </si>
  <si>
    <t>Under 40, no children</t>
  </si>
  <si>
    <t>Parents or Guardians</t>
  </si>
  <si>
    <t>40-59, no children</t>
  </si>
  <si>
    <t>60 or older, no children</t>
  </si>
  <si>
    <t>ALL Responses</t>
  </si>
  <si>
    <r>
      <t xml:space="preserve">The </t>
    </r>
    <r>
      <rPr>
        <b/>
        <sz val="12"/>
        <color theme="0"/>
        <rFont val="Arial"/>
        <family val="2"/>
      </rPr>
      <t>Raw Data Spreadsheet Add-On</t>
    </r>
    <r>
      <rPr>
        <sz val="12"/>
        <color theme="0"/>
        <rFont val="Arial"/>
        <family val="2"/>
      </rPr>
      <t xml:space="preserve"> gives you access to the unfiltered, unproccesed version of your museum's results so you can analyze or use however your team needs</t>
    </r>
  </si>
  <si>
    <r>
      <t xml:space="preserve">The </t>
    </r>
    <r>
      <rPr>
        <b/>
        <sz val="12"/>
        <color theme="0"/>
        <rFont val="Arial"/>
        <family val="2"/>
      </rPr>
      <t>Audience Comparison (Cross-Tab) Add-On</t>
    </r>
    <r>
      <rPr>
        <sz val="12"/>
        <color theme="0"/>
        <rFont val="Arial"/>
        <family val="2"/>
      </rPr>
      <t xml:space="preserve"> gives you a breakdown of your results by specific survey questions and answers, or even by life stage (as demonstrated here)</t>
    </r>
  </si>
  <si>
    <r>
      <t xml:space="preserve">The </t>
    </r>
    <r>
      <rPr>
        <b/>
        <sz val="12"/>
        <color theme="0"/>
        <rFont val="Arial"/>
        <family val="2"/>
      </rPr>
      <t>Additional Survey Link Add-On</t>
    </r>
    <r>
      <rPr>
        <sz val="12"/>
        <color theme="0"/>
        <rFont val="Arial"/>
        <family val="2"/>
      </rPr>
      <t xml:space="preserve"> compares your overall results to those of any audience segment you'd like to gain deeper insight into</t>
    </r>
  </si>
  <si>
    <r>
      <t xml:space="preserve">The </t>
    </r>
    <r>
      <rPr>
        <b/>
        <sz val="12"/>
        <color theme="0"/>
        <rFont val="Arial"/>
        <family val="2"/>
      </rPr>
      <t>Custom Questions Add-On</t>
    </r>
    <r>
      <rPr>
        <sz val="12"/>
        <color theme="0"/>
        <rFont val="Arial"/>
        <family val="2"/>
      </rPr>
      <t xml:space="preserve"> allows you to ask your respondents up to 3 personalized questions that are unique to your museum </t>
    </r>
  </si>
  <si>
    <r>
      <rPr>
        <b/>
        <sz val="12"/>
        <color theme="0"/>
        <rFont val="Arial"/>
        <family val="2"/>
      </rPr>
      <t>Peer Group</t>
    </r>
    <r>
      <rPr>
        <sz val="12"/>
        <color theme="0"/>
        <rFont val="Arial"/>
        <family val="2"/>
      </rPr>
      <t xml:space="preserve"> tabs (also known as </t>
    </r>
    <r>
      <rPr>
        <b/>
        <sz val="12"/>
        <color theme="0"/>
        <rFont val="Arial"/>
        <family val="2"/>
      </rPr>
      <t>"Data Cuts"</t>
    </r>
    <r>
      <rPr>
        <sz val="12"/>
        <color theme="0"/>
        <rFont val="Arial"/>
        <family val="2"/>
      </rPr>
      <t>) compare your museum's results to those of similar museum types, budgets, and/or geography</t>
    </r>
  </si>
  <si>
    <r>
      <t xml:space="preserve">The </t>
    </r>
    <r>
      <rPr>
        <b/>
        <sz val="12"/>
        <color theme="0"/>
        <rFont val="Arial"/>
        <family val="2"/>
      </rPr>
      <t>Historical Data</t>
    </r>
    <r>
      <rPr>
        <sz val="12"/>
        <color theme="0"/>
        <rFont val="Arial"/>
        <family val="2"/>
      </rPr>
      <t xml:space="preserve"> tab compares your current year's results to past years' results (if you've participated in ASMG before)</t>
    </r>
  </si>
  <si>
    <t>The film in the Blue Room about dyes is always a family favorite of ours!!</t>
  </si>
  <si>
    <t>Is it strange to say that the gift shop is one of my favorite parts of the museum? You all just do such a fabulous job, I can't help but stop in every time we visit. And the member discount doesn't hurt :)</t>
  </si>
  <si>
    <t xml:space="preserve">I've been attending workshops since lockdown ended. I feel more connected to the exhibits because of what I learn. </t>
  </si>
  <si>
    <t xml:space="preserve">the A/C neverseems to be working in the lobby, what is up with that? </t>
  </si>
  <si>
    <t>wilkpotterymember</t>
  </si>
  <si>
    <t>Question 2: Other - please specify</t>
  </si>
  <si>
    <r>
      <rPr>
        <b/>
        <sz val="12"/>
        <color theme="0"/>
        <rFont val="Arial"/>
        <family val="2"/>
      </rPr>
      <t>Written-in Comments</t>
    </r>
    <r>
      <rPr>
        <sz val="12"/>
        <color theme="0"/>
        <rFont val="Arial"/>
        <family val="2"/>
      </rPr>
      <t xml:space="preserve"> tabs organize the written responses from your survey results into groupings based on the 
three primary parts of the Annual Survey: benchmark questions, demographic questions, and theme questions</t>
    </r>
  </si>
  <si>
    <t>Standard Report for Crosstabs/Topline - U.S. Broader Population</t>
  </si>
  <si>
    <t>Standard Report for Crosstabs/Topline - Frequent Museum-Goers</t>
  </si>
  <si>
    <t>2026 Annual Survey of Museum-Goers - U.S. Broader Population</t>
  </si>
  <si>
    <t>2026 Annual Survey of Museum-Goers - Frequent Museum-Goers</t>
  </si>
  <si>
    <t xml:space="preserve">Fielded January 20-23, 2026 </t>
  </si>
  <si>
    <t/>
  </si>
  <si>
    <t xml:space="preserve">Newspaper articles or calendars </t>
  </si>
  <si>
    <t xml:space="preserve">Posters or flyers in neighborhood/local businesses </t>
  </si>
  <si>
    <t xml:space="preserve">Billboards or other signage </t>
  </si>
  <si>
    <t xml:space="preserve">Facebook </t>
  </si>
  <si>
    <t xml:space="preserve">Instagram </t>
  </si>
  <si>
    <t xml:space="preserve">TikTok </t>
  </si>
  <si>
    <t xml:space="preserve">Other social media </t>
  </si>
  <si>
    <t xml:space="preserve">Podcasts </t>
  </si>
  <si>
    <t xml:space="preserve">Emails from the organization sponsoring the event </t>
  </si>
  <si>
    <t xml:space="preserve">Mailings from the organization sponsoring the event </t>
  </si>
  <si>
    <t xml:space="preserve">Online calendars of events </t>
  </si>
  <si>
    <t xml:space="preserve">Word-of-Mouth </t>
  </si>
  <si>
    <t xml:space="preserve">Radio ads or underwriting </t>
  </si>
  <si>
    <t>Ratio</t>
  </si>
  <si>
    <t>Broader pop vs. your museum-goers</t>
  </si>
  <si>
    <t>Visited your museum in past 3 years from broader population</t>
  </si>
  <si>
    <t>Broader pop visited your museum higher/lower than your museum-goers</t>
  </si>
  <si>
    <t>Broader population visited your museum higher/lower than overall area broader population</t>
  </si>
  <si>
    <t>Has NOT visited your museum in past 3 years from broader population</t>
  </si>
  <si>
    <t>Non-visitors from area broader population higher/lower than your museum-goers</t>
  </si>
  <si>
    <t>Non-visitors from area broader population higher/lower than overall area broader population</t>
  </si>
  <si>
    <t>Fielded March 10 - 20, 2026; Total responses:</t>
  </si>
  <si>
    <t>Results appear when comparable question asked</t>
  </si>
  <si>
    <t>Number:</t>
  </si>
  <si>
    <t xml:space="preserve">Number: </t>
  </si>
  <si>
    <r>
      <t xml:space="preserve">The </t>
    </r>
    <r>
      <rPr>
        <b/>
        <sz val="12"/>
        <color theme="0"/>
        <rFont val="Arial"/>
        <family val="2"/>
      </rPr>
      <t>Musem Results</t>
    </r>
    <r>
      <rPr>
        <sz val="12"/>
        <color theme="0"/>
        <rFont val="Arial"/>
        <family val="2"/>
      </rPr>
      <t xml:space="preserve"> tab compares your musem's results to the overall results (all Frequent Museum-Goers) </t>
    </r>
  </si>
  <si>
    <t>Answer Choice 10</t>
  </si>
  <si>
    <t>Answer Choice 11</t>
  </si>
  <si>
    <t>Answer Choice 12</t>
  </si>
  <si>
    <t>Answer Choice 13</t>
  </si>
  <si>
    <t>Responses</t>
  </si>
  <si>
    <t>How do you typically hear about events in your community?</t>
  </si>
  <si>
    <t>I heard about your workshops from the library</t>
  </si>
  <si>
    <t>newsletter at the senior center.</t>
  </si>
  <si>
    <t>*Note: the Broader Population version had an additional answer choice for this question that was not included in the base Annual Survey</t>
  </si>
  <si>
    <t>A nearly identical version of the Annual Survey is fielded to a demographically representative sample of U.S. adults, referred to as "U.S. Broader Population" below,
so your report will include a tab which compares those results with results from Frequent Museum-Goers (when the questions are comparable between both surveys)</t>
  </si>
  <si>
    <r>
      <rPr>
        <sz val="12"/>
        <color theme="0"/>
        <rFont val="Arial"/>
        <family val="2"/>
      </rPr>
      <t xml:space="preserve">With the </t>
    </r>
    <r>
      <rPr>
        <b/>
        <sz val="12"/>
        <color theme="0"/>
        <rFont val="Arial"/>
        <family val="2"/>
      </rPr>
      <t>Local Broader Population Sampling Add-On</t>
    </r>
    <r>
      <rPr>
        <sz val="12"/>
        <color theme="0"/>
        <rFont val="Arial"/>
        <family val="2"/>
      </rPr>
      <t>, we field a version of the Annual Survey to a demographically representative sample of adults from your city or metro area, county, or state. 
That data will appear in a tab like this one, which compares those results to your musem's results (when the questions are comparable between both surveys)</t>
    </r>
  </si>
  <si>
    <t>Frequent Museum-goers +/- U.S. Adults</t>
  </si>
  <si>
    <t>U.S. Adults +/- Frequent Museum-goers</t>
  </si>
  <si>
    <t>Western (WMA) - AK, AR, CA, HI, ID, NV, OR, UT, WA</t>
  </si>
  <si>
    <t>Western (WMA)</t>
  </si>
  <si>
    <t>30 museums</t>
  </si>
  <si>
    <t>Seattle</t>
  </si>
  <si>
    <t>8 museums</t>
  </si>
  <si>
    <t xml:space="preserve"> I am grateful that WPM has opportunities to learn about art history and culture, from all around the world</t>
  </si>
  <si>
    <t>its volunteers are well-traines. I always have good converstions when I'm there</t>
  </si>
  <si>
    <t>THE EXHIBITS!</t>
  </si>
  <si>
    <t>Free admission ;)</t>
  </si>
  <si>
    <t>Maybe an adults-only night? The observatory does this every first Friday and it's awesome</t>
  </si>
  <si>
    <t xml:space="preserve">I'd visit more often if the exhibits were different more often...I get tired of seeing some of the same pieces </t>
  </si>
  <si>
    <t>Hands-on activities for kids, please! When my son has something to focus on, I feel like I can relax and focus on the art better myself.</t>
  </si>
  <si>
    <t>WA</t>
  </si>
  <si>
    <t>Vashon Island</t>
  </si>
  <si>
    <t>OR</t>
  </si>
  <si>
    <t>CA</t>
  </si>
  <si>
    <t>San Diego</t>
  </si>
  <si>
    <t>NY</t>
  </si>
  <si>
    <t>Albany</t>
  </si>
  <si>
    <t>When we visit our daughter in Seattle, we always make a trip to your museum</t>
  </si>
  <si>
    <t>Bellevue</t>
  </si>
  <si>
    <t>Issaquah</t>
  </si>
  <si>
    <t>Snoqualmie</t>
  </si>
  <si>
    <t>Corvallis</t>
  </si>
  <si>
    <t>Report for 2026 Annual Survey of Museum-Goers - Seattle</t>
  </si>
  <si>
    <t>Find out more about the layers of data included in your enrollment at no additional cost</t>
  </si>
  <si>
    <t>Find out more about the types of questions in the base survey</t>
  </si>
  <si>
    <t>Find out more about Data Cuts that are provided for free as part of your enrollment in the Annual Survey of Museum-Goers</t>
  </si>
  <si>
    <r>
      <t xml:space="preserve">Find out more about the </t>
    </r>
    <r>
      <rPr>
        <b/>
        <u/>
        <sz val="16"/>
        <color theme="1"/>
        <rFont val="Arial"/>
        <family val="2"/>
      </rPr>
      <t>Additional Survey Link Add-On</t>
    </r>
  </si>
  <si>
    <r>
      <t xml:space="preserve">Find out more about the </t>
    </r>
    <r>
      <rPr>
        <b/>
        <u/>
        <sz val="16"/>
        <color theme="1"/>
        <rFont val="Arial"/>
        <family val="2"/>
      </rPr>
      <t>Custom Questions Add-On</t>
    </r>
  </si>
  <si>
    <r>
      <t xml:space="preserve">Find out more about the </t>
    </r>
    <r>
      <rPr>
        <b/>
        <u/>
        <sz val="16"/>
        <color theme="1"/>
        <rFont val="Arial"/>
        <family val="2"/>
      </rPr>
      <t>Audience Comparison (Cross-Tab) Add-On</t>
    </r>
  </si>
  <si>
    <r>
      <t xml:space="preserve">Find out more about the </t>
    </r>
    <r>
      <rPr>
        <b/>
        <u/>
        <sz val="16"/>
        <color theme="1"/>
        <rFont val="Arial"/>
        <family val="2"/>
      </rPr>
      <t>Raw Data Spreadsheet Add-On</t>
    </r>
  </si>
  <si>
    <r>
      <t xml:space="preserve">Building upon the Additional Survey Link or Audience Comparison (Cross-Tab) add-ons; 
the </t>
    </r>
    <r>
      <rPr>
        <b/>
        <sz val="12"/>
        <color theme="0"/>
        <rFont val="Arial"/>
        <family val="2"/>
      </rPr>
      <t>Expanded Reporting Add-On</t>
    </r>
    <r>
      <rPr>
        <sz val="12"/>
        <color theme="0"/>
        <rFont val="Arial"/>
        <family val="2"/>
      </rPr>
      <t xml:space="preserve"> breaks out each group’s open-ended comments (along with additional visuals in your slide deck report)</t>
    </r>
  </si>
  <si>
    <r>
      <t xml:space="preserve">Find out more about the </t>
    </r>
    <r>
      <rPr>
        <b/>
        <u/>
        <sz val="16"/>
        <color theme="1"/>
        <rFont val="Arial"/>
        <family val="2"/>
      </rPr>
      <t>Expanded Reporting Add-On</t>
    </r>
  </si>
  <si>
    <r>
      <t xml:space="preserve">See how Expanded Reporting results will be presented in your </t>
    </r>
    <r>
      <rPr>
        <b/>
        <u/>
        <sz val="16"/>
        <color theme="1"/>
        <rFont val="Arial"/>
        <family val="2"/>
      </rPr>
      <t>Visual Slide Deck</t>
    </r>
    <r>
      <rPr>
        <b/>
        <sz val="16"/>
        <color theme="1"/>
        <rFont val="Arial"/>
        <family val="2"/>
      </rPr>
      <t xml:space="preserve"> report</t>
    </r>
  </si>
  <si>
    <r>
      <t xml:space="preserve">Find out more about the </t>
    </r>
    <r>
      <rPr>
        <b/>
        <u/>
        <sz val="16"/>
        <color theme="1"/>
        <rFont val="Arial"/>
        <family val="2"/>
      </rPr>
      <t>Local Broader Population Sampling Add-On</t>
    </r>
  </si>
  <si>
    <t>1.Which of the following Seattle-area attractions have you visited in the past three years? (Choose all that you have visited in person since 2023.)</t>
  </si>
  <si>
    <t>*Note: we ask about visits to local area attractions, including your museum, so you can better understand how people spend their time in your community. This helps us identify your casual or spordic visitors, and non-visitors and/or potential visitors</t>
  </si>
  <si>
    <r>
      <t xml:space="preserve">See how historical data will be presented in your </t>
    </r>
    <r>
      <rPr>
        <b/>
        <u/>
        <sz val="16"/>
        <color theme="1"/>
        <rFont val="Arial"/>
        <family val="2"/>
      </rPr>
      <t>Visual Slide Deck</t>
    </r>
    <r>
      <rPr>
        <b/>
        <sz val="16"/>
        <color theme="1"/>
        <rFont val="Arial"/>
        <family val="2"/>
      </rPr>
      <t xml:space="preserve"> report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</si>
</sst>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56" x14ac:knownFonts="1">
    <font>
      <sz val="11"/>
      <color theme="1"/>
      <name val="Aptos Narrow"/>
      <family val="2"/>
      <scheme val="minor"/>
    </font>
    <font>
      <sz val="14"/>
      <color theme="1"/>
      <name val="Aptos Narrow"/>
      <family val="2"/>
      <scheme val="minor"/>
    </font>
    <font>
      <sz val="14"/>
      <color theme="1"/>
      <name val="Aptos Narrow"/>
      <family val="2"/>
      <scheme val="minor"/>
    </font>
    <font>
      <sz val="10"/>
      <name val="Arial"/>
      <family val="2"/>
    </font>
    <font>
      <b/>
      <sz val="10"/>
      <name val="Arial"/>
      <family val="2"/>
    </font>
    <font>
      <b/>
      <sz val="10"/>
      <color indexed="63"/>
      <name val="Arial"/>
      <family val="2"/>
    </font>
    <font>
      <b/>
      <sz val="10"/>
      <color rgb="FF333333"/>
      <name val="Arial"/>
      <family val="2"/>
    </font>
    <font>
      <b/>
      <sz val="10"/>
      <color indexed="9"/>
      <name val="Arial"/>
      <family val="2"/>
    </font>
    <font>
      <sz val="10"/>
      <color theme="1"/>
      <name val="Arial"/>
      <family val="2"/>
    </font>
    <font>
      <sz val="11"/>
      <color theme="1"/>
      <name val="Aptos Narrow"/>
      <family val="2"/>
      <scheme val="minor"/>
    </font>
    <font>
      <sz val="10"/>
      <color rgb="FF000000"/>
      <name val="Arial"/>
      <family val="2"/>
    </font>
    <font>
      <u/>
      <sz val="11"/>
      <color theme="10"/>
      <name val="Aptos Narrow"/>
      <family val="2"/>
      <scheme val="minor"/>
    </font>
    <font>
      <u/>
      <sz val="10"/>
      <color theme="10"/>
      <name val="Arial"/>
      <family val="2"/>
    </font>
    <font>
      <b/>
      <sz val="10"/>
      <color rgb="FF000000"/>
      <name val="Arial"/>
      <family val="2"/>
    </font>
    <font>
      <i/>
      <sz val="10"/>
      <color rgb="FF333333"/>
      <name val="Arial"/>
      <family val="2"/>
    </font>
    <font>
      <b/>
      <sz val="10"/>
      <color rgb="FF262626"/>
      <name val="Arial"/>
      <family val="2"/>
    </font>
    <font>
      <i/>
      <sz val="10"/>
      <color rgb="FF262626"/>
      <name val="Arial"/>
      <family val="2"/>
    </font>
    <font>
      <b/>
      <sz val="10"/>
      <color theme="0"/>
      <name val="Arial"/>
      <family val="2"/>
    </font>
    <font>
      <sz val="10"/>
      <name val="Arial"/>
      <family val="2"/>
      <charset val="1"/>
    </font>
    <font>
      <sz val="10"/>
      <color rgb="FF262626"/>
      <name val="Arial"/>
      <family val="2"/>
    </font>
    <font>
      <b/>
      <sz val="10"/>
      <color rgb="FFFFFFFF"/>
      <name val="Arial"/>
      <family val="2"/>
    </font>
    <font>
      <b/>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sz val="11"/>
      <color theme="0"/>
      <name val="Aptos Narrow"/>
      <family val="2"/>
      <scheme val="minor"/>
    </font>
    <font>
      <sz val="14"/>
      <color theme="1"/>
      <name val="Aptos Narrow"/>
      <family val="2"/>
      <scheme val="minor"/>
    </font>
    <font>
      <sz val="9"/>
      <color indexed="8"/>
      <name val="Geneva"/>
      <family val="2"/>
    </font>
    <font>
      <sz val="9"/>
      <color indexed="8"/>
      <name val="Geneva"/>
      <family val="2"/>
    </font>
    <font>
      <sz val="11"/>
      <color theme="1"/>
      <name val="Arial"/>
      <family val="2"/>
    </font>
    <font>
      <sz val="12"/>
      <color theme="1"/>
      <name val="Aptos Narrow"/>
      <family val="2"/>
      <scheme val="minor"/>
    </font>
    <font>
      <sz val="8"/>
      <name val="Aptos Narrow"/>
      <family val="2"/>
      <scheme val="minor"/>
    </font>
    <font>
      <sz val="12"/>
      <color theme="0"/>
      <name val="Arial"/>
      <family val="2"/>
    </font>
    <font>
      <u/>
      <sz val="10"/>
      <color rgb="FF0070C0"/>
      <name val="Arial"/>
      <family val="2"/>
    </font>
    <font>
      <b/>
      <sz val="10"/>
      <color theme="1"/>
      <name val="Arial"/>
      <family val="2"/>
    </font>
    <font>
      <u/>
      <sz val="10"/>
      <color rgb="FF0563C1"/>
      <name val="Arial"/>
      <family val="2"/>
    </font>
    <font>
      <b/>
      <sz val="12"/>
      <color theme="0"/>
      <name val="Arial"/>
      <family val="2"/>
    </font>
    <font>
      <b/>
      <sz val="16"/>
      <color theme="1"/>
      <name val="Arial"/>
      <family val="2"/>
    </font>
    <font>
      <sz val="10"/>
      <color indexed="63"/>
      <name val="Arial"/>
      <family val="2"/>
    </font>
    <font>
      <b/>
      <sz val="16"/>
      <color rgb="FF000000"/>
      <name val="Arial"/>
      <family val="2"/>
    </font>
    <font>
      <sz val="12"/>
      <color rgb="FFFFFFFF"/>
      <name val="Arial"/>
      <family val="2"/>
    </font>
    <font>
      <b/>
      <sz val="12"/>
      <color rgb="FFFFFFFF"/>
      <name val="Arial"/>
      <family val="2"/>
    </font>
    <font>
      <i/>
      <sz val="10"/>
      <name val="Arial"/>
      <family val="2"/>
    </font>
    <font>
      <sz val="12"/>
      <color theme="1"/>
      <name val="Arial"/>
      <family val="2"/>
    </font>
    <font>
      <b/>
      <u/>
      <sz val="16"/>
      <color theme="1"/>
      <name val="Arial"/>
      <family val="2"/>
    </font>
  </fonts>
  <fills count="45">
    <fill>
      <patternFill patternType="none"/>
    </fill>
    <fill>
      <patternFill patternType="gray125"/>
    </fill>
    <fill>
      <patternFill patternType="solid">
        <fgColor theme="4"/>
        <bgColor indexed="64"/>
      </patternFill>
    </fill>
    <fill>
      <patternFill patternType="solid">
        <fgColor rgb="FF456A7D"/>
        <bgColor rgb="FF456A7D"/>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bgColor indexed="64"/>
      </patternFill>
    </fill>
    <fill>
      <patternFill patternType="solid">
        <fgColor rgb="FF456A7D"/>
        <bgColor rgb="FF000000"/>
      </patternFill>
    </fill>
    <fill>
      <patternFill patternType="solid">
        <fgColor theme="4" tint="0.79998168889431442"/>
        <bgColor indexed="64"/>
      </patternFill>
    </fill>
    <fill>
      <patternFill patternType="solid">
        <fgColor rgb="FFFFC000"/>
        <bgColor indexed="64"/>
      </patternFill>
    </fill>
    <fill>
      <patternFill patternType="solid">
        <fgColor theme="6"/>
        <bgColor indexed="64"/>
      </patternFill>
    </fill>
    <fill>
      <patternFill patternType="solid">
        <fgColor rgb="FFFFC000"/>
        <bgColor rgb="FF000000"/>
      </patternFill>
    </fill>
    <fill>
      <patternFill patternType="solid">
        <fgColor rgb="FF4D4F53"/>
        <bgColor rgb="FF000000"/>
      </patternFill>
    </fill>
    <fill>
      <patternFill patternType="solid">
        <fgColor theme="6"/>
        <bgColor rgb="FF456A7D"/>
      </patternFill>
    </fill>
    <fill>
      <patternFill patternType="solid">
        <fgColor theme="6" tint="0.39997558519241921"/>
        <bgColor rgb="FF000000"/>
      </patternFill>
    </fill>
    <fill>
      <patternFill patternType="solid">
        <fgColor theme="6" tint="0.39997558519241921"/>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030">
    <xf numFmtId="0" fontId="0" fillId="0" borderId="0"/>
    <xf numFmtId="0" fontId="3" fillId="0" borderId="0"/>
    <xf numFmtId="0" fontId="3" fillId="0" borderId="0"/>
    <xf numFmtId="0" fontId="3" fillId="0" borderId="0"/>
    <xf numFmtId="0" fontId="11" fillId="0" borderId="0" applyNumberFormat="0" applyFill="0" applyBorder="0" applyAlignment="0" applyProtection="0"/>
    <xf numFmtId="0" fontId="9" fillId="0" borderId="0"/>
    <xf numFmtId="0" fontId="3" fillId="0" borderId="0"/>
    <xf numFmtId="0" fontId="12" fillId="0" borderId="0" applyNumberFormat="0" applyFill="0" applyBorder="0" applyAlignment="0" applyProtection="0"/>
    <xf numFmtId="0" fontId="3" fillId="0" borderId="0"/>
    <xf numFmtId="0" fontId="22" fillId="0" borderId="0" applyNumberFormat="0" applyFill="0" applyBorder="0" applyAlignment="0" applyProtection="0"/>
    <xf numFmtId="0" fontId="23" fillId="0" borderId="1" applyNumberFormat="0" applyFill="0" applyAlignment="0" applyProtection="0"/>
    <xf numFmtId="0" fontId="24" fillId="0" borderId="2" applyNumberFormat="0" applyFill="0" applyAlignment="0" applyProtection="0"/>
    <xf numFmtId="0" fontId="25" fillId="0" borderId="3" applyNumberFormat="0" applyFill="0" applyAlignment="0" applyProtection="0"/>
    <xf numFmtId="0" fontId="25" fillId="0" borderId="0" applyNumberFormat="0" applyFill="0" applyBorder="0" applyAlignment="0" applyProtection="0"/>
    <xf numFmtId="0" fontId="26" fillId="4" borderId="0" applyNumberFormat="0" applyBorder="0" applyAlignment="0" applyProtection="0"/>
    <xf numFmtId="0" fontId="27" fillId="5" borderId="0" applyNumberFormat="0" applyBorder="0" applyAlignment="0" applyProtection="0"/>
    <xf numFmtId="0" fontId="28" fillId="6" borderId="0" applyNumberFormat="0" applyBorder="0" applyAlignment="0" applyProtection="0"/>
    <xf numFmtId="0" fontId="29" fillId="7" borderId="4" applyNumberFormat="0" applyAlignment="0" applyProtection="0"/>
    <xf numFmtId="0" fontId="30" fillId="8" borderId="5" applyNumberFormat="0" applyAlignment="0" applyProtection="0"/>
    <xf numFmtId="0" fontId="31" fillId="8" borderId="4" applyNumberFormat="0" applyAlignment="0" applyProtection="0"/>
    <xf numFmtId="0" fontId="32" fillId="0" borderId="6" applyNumberFormat="0" applyFill="0" applyAlignment="0" applyProtection="0"/>
    <xf numFmtId="0" fontId="33" fillId="9" borderId="7" applyNumberFormat="0" applyAlignment="0" applyProtection="0"/>
    <xf numFmtId="0" fontId="34" fillId="0" borderId="0" applyNumberFormat="0" applyFill="0" applyBorder="0" applyAlignment="0" applyProtection="0"/>
    <xf numFmtId="0" fontId="9" fillId="10" borderId="8" applyNumberFormat="0" applyFont="0" applyAlignment="0" applyProtection="0"/>
    <xf numFmtId="0" fontId="35" fillId="0" borderId="0" applyNumberFormat="0" applyFill="0" applyBorder="0" applyAlignment="0" applyProtection="0"/>
    <xf numFmtId="0" fontId="21" fillId="0" borderId="9" applyNumberFormat="0" applyFill="0" applyAlignment="0" applyProtection="0"/>
    <xf numFmtId="0" fontId="36"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36" fillId="15"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36" fillId="19"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36" fillId="23"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36" fillId="27"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36" fillId="31"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37" fillId="0" borderId="0"/>
    <xf numFmtId="9" fontId="3" fillId="0" borderId="0" applyFont="0" applyFill="0" applyBorder="0" applyAlignment="0" applyProtection="0"/>
    <xf numFmtId="0" fontId="9" fillId="0" borderId="0"/>
    <xf numFmtId="9" fontId="3" fillId="0" borderId="0" applyFont="0" applyFill="0" applyBorder="0" applyAlignment="0" applyProtection="0"/>
    <xf numFmtId="9" fontId="37" fillId="0" borderId="0" applyFont="0" applyFill="0" applyBorder="0" applyAlignment="0" applyProtection="0"/>
    <xf numFmtId="0" fontId="39" fillId="0" borderId="0"/>
    <xf numFmtId="0" fontId="3" fillId="0" borderId="0"/>
    <xf numFmtId="0" fontId="9" fillId="34" borderId="0" applyNumberFormat="0" applyBorder="0" applyAlignment="0" applyProtection="0"/>
    <xf numFmtId="0" fontId="9" fillId="17" borderId="0" applyNumberFormat="0" applyBorder="0" applyAlignment="0" applyProtection="0"/>
    <xf numFmtId="0" fontId="3" fillId="0" borderId="0"/>
    <xf numFmtId="0" fontId="9" fillId="10" borderId="8" applyNumberFormat="0" applyFont="0" applyAlignment="0" applyProtection="0"/>
    <xf numFmtId="0" fontId="3" fillId="0" borderId="0"/>
    <xf numFmtId="0" fontId="9" fillId="10" borderId="8"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0" borderId="0"/>
    <xf numFmtId="0" fontId="3" fillId="0" borderId="0"/>
    <xf numFmtId="0" fontId="9" fillId="10" borderId="8"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40" fillId="0" borderId="0"/>
    <xf numFmtId="9" fontId="40" fillId="0" borderId="0" applyFont="0" applyFill="0" applyBorder="0" applyAlignment="0" applyProtection="0"/>
    <xf numFmtId="0" fontId="22" fillId="0" borderId="0" applyNumberFormat="0" applyFill="0" applyBorder="0" applyAlignment="0" applyProtection="0"/>
    <xf numFmtId="0" fontId="25" fillId="0" borderId="0" applyNumberFormat="0" applyFill="0" applyBorder="0" applyAlignment="0" applyProtection="0"/>
    <xf numFmtId="0" fontId="26" fillId="4" borderId="0" applyNumberFormat="0" applyBorder="0" applyAlignment="0" applyProtection="0"/>
    <xf numFmtId="0" fontId="27" fillId="5" borderId="0" applyNumberFormat="0" applyBorder="0" applyAlignment="0" applyProtection="0"/>
    <xf numFmtId="0" fontId="28" fillId="6" borderId="0" applyNumberFormat="0" applyBorder="0" applyAlignment="0" applyProtection="0"/>
    <xf numFmtId="0" fontId="34" fillId="0" borderId="0" applyNumberFormat="0" applyFill="0" applyBorder="0" applyAlignment="0" applyProtection="0"/>
    <xf numFmtId="0" fontId="9" fillId="10" borderId="8" applyNumberFormat="0" applyFont="0" applyAlignment="0" applyProtection="0"/>
    <xf numFmtId="0" fontId="35" fillId="0" borderId="0" applyNumberFormat="0" applyFill="0" applyBorder="0" applyAlignment="0" applyProtection="0"/>
    <xf numFmtId="0" fontId="36"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36" fillId="15"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36" fillId="19"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36" fillId="23"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36" fillId="27"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36" fillId="31"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10" borderId="8"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10" borderId="8"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40" fillId="0" borderId="0"/>
    <xf numFmtId="0" fontId="9" fillId="0" borderId="0"/>
    <xf numFmtId="0" fontId="9" fillId="10" borderId="8"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10" borderId="8"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0" borderId="0"/>
    <xf numFmtId="0" fontId="41" fillId="0" borderId="0"/>
    <xf numFmtId="0" fontId="9" fillId="0" borderId="0"/>
    <xf numFmtId="0" fontId="3" fillId="0" borderId="0"/>
    <xf numFmtId="0" fontId="9" fillId="10" borderId="8"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10" borderId="8"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10" borderId="8"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10" borderId="8"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0" borderId="0"/>
    <xf numFmtId="0" fontId="9" fillId="10" borderId="8"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10" borderId="8"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0" borderId="0"/>
    <xf numFmtId="0" fontId="9" fillId="0" borderId="0"/>
    <xf numFmtId="0" fontId="9" fillId="10" borderId="8"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10" borderId="8"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10" borderId="8"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10" borderId="8"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10" borderId="8"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40" fillId="0" borderId="0"/>
    <xf numFmtId="0" fontId="9" fillId="0" borderId="0"/>
    <xf numFmtId="0" fontId="9" fillId="10" borderId="8"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10" borderId="8"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0" borderId="0"/>
    <xf numFmtId="0" fontId="9" fillId="0" borderId="0"/>
    <xf numFmtId="0" fontId="9" fillId="10" borderId="8"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10" borderId="8"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10" borderId="8"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10" borderId="8"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0" borderId="0"/>
    <xf numFmtId="0" fontId="9" fillId="10" borderId="8"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10" borderId="8"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0" borderId="0"/>
    <xf numFmtId="0" fontId="9" fillId="0" borderId="0"/>
    <xf numFmtId="0" fontId="9" fillId="10" borderId="8"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10" borderId="8"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3" fillId="0" borderId="0"/>
    <xf numFmtId="0" fontId="9" fillId="33" borderId="0" applyNumberFormat="0" applyBorder="0" applyAlignment="0" applyProtection="0"/>
    <xf numFmtId="0" fontId="9" fillId="0" borderId="0"/>
    <xf numFmtId="0" fontId="9" fillId="10" borderId="8" applyNumberFormat="0" applyFont="0" applyAlignment="0" applyProtection="0"/>
    <xf numFmtId="0" fontId="9" fillId="21" borderId="0" applyNumberFormat="0" applyBorder="0" applyAlignment="0" applyProtection="0"/>
    <xf numFmtId="0" fontId="9" fillId="32" borderId="0" applyNumberFormat="0" applyBorder="0" applyAlignment="0" applyProtection="0"/>
    <xf numFmtId="0" fontId="9" fillId="21" borderId="0" applyNumberFormat="0" applyBorder="0" applyAlignment="0" applyProtection="0"/>
    <xf numFmtId="0" fontId="9" fillId="28" borderId="0" applyNumberFormat="0" applyBorder="0" applyAlignment="0" applyProtection="0"/>
    <xf numFmtId="0" fontId="9" fillId="17" borderId="0" applyNumberFormat="0" applyBorder="0" applyAlignment="0" applyProtection="0"/>
    <xf numFmtId="0" fontId="9" fillId="25" borderId="0" applyNumberFormat="0" applyBorder="0" applyAlignment="0" applyProtection="0"/>
    <xf numFmtId="0" fontId="9" fillId="0" borderId="0"/>
    <xf numFmtId="0" fontId="40" fillId="0" borderId="0"/>
    <xf numFmtId="0" fontId="9" fillId="28"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30" borderId="0" applyNumberFormat="0" applyBorder="0" applyAlignment="0" applyProtection="0"/>
    <xf numFmtId="0" fontId="9" fillId="26" borderId="0" applyNumberFormat="0" applyBorder="0" applyAlignment="0" applyProtection="0"/>
    <xf numFmtId="0" fontId="9" fillId="12" borderId="0" applyNumberFormat="0" applyBorder="0" applyAlignment="0" applyProtection="0"/>
    <xf numFmtId="0" fontId="9" fillId="18" borderId="0" applyNumberFormat="0" applyBorder="0" applyAlignment="0" applyProtection="0"/>
    <xf numFmtId="0" fontId="9" fillId="26"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9" borderId="0" applyNumberFormat="0" applyBorder="0" applyAlignment="0" applyProtection="0"/>
    <xf numFmtId="0" fontId="9" fillId="18" borderId="0" applyNumberFormat="0" applyBorder="0" applyAlignment="0" applyProtection="0"/>
    <xf numFmtId="0" fontId="9" fillId="17" borderId="0" applyNumberFormat="0" applyBorder="0" applyAlignment="0" applyProtection="0"/>
    <xf numFmtId="0" fontId="9" fillId="13" borderId="0" applyNumberFormat="0" applyBorder="0" applyAlignment="0" applyProtection="0"/>
    <xf numFmtId="0" fontId="9" fillId="24" borderId="0" applyNumberFormat="0" applyBorder="0" applyAlignment="0" applyProtection="0"/>
    <xf numFmtId="0" fontId="9" fillId="33" borderId="0" applyNumberFormat="0" applyBorder="0" applyAlignment="0" applyProtection="0"/>
    <xf numFmtId="0" fontId="9" fillId="22" borderId="0" applyNumberFormat="0" applyBorder="0" applyAlignment="0" applyProtection="0"/>
    <xf numFmtId="0" fontId="40" fillId="0" borderId="0"/>
    <xf numFmtId="0" fontId="9" fillId="30" borderId="0" applyNumberFormat="0" applyBorder="0" applyAlignment="0" applyProtection="0"/>
    <xf numFmtId="0" fontId="9" fillId="14" borderId="0" applyNumberFormat="0" applyBorder="0" applyAlignment="0" applyProtection="0"/>
    <xf numFmtId="0" fontId="9" fillId="25" borderId="0" applyNumberFormat="0" applyBorder="0" applyAlignment="0" applyProtection="0"/>
    <xf numFmtId="0" fontId="3" fillId="0" borderId="0"/>
    <xf numFmtId="0" fontId="9" fillId="33" borderId="0" applyNumberFormat="0" applyBorder="0" applyAlignment="0" applyProtection="0"/>
    <xf numFmtId="0" fontId="9" fillId="25" borderId="0" applyNumberFormat="0" applyBorder="0" applyAlignment="0" applyProtection="0"/>
    <xf numFmtId="0" fontId="9" fillId="24" borderId="0" applyNumberFormat="0" applyBorder="0" applyAlignment="0" applyProtection="0"/>
    <xf numFmtId="0" fontId="9" fillId="33" borderId="0" applyNumberFormat="0" applyBorder="0" applyAlignment="0" applyProtection="0"/>
    <xf numFmtId="0" fontId="9" fillId="18" borderId="0" applyNumberFormat="0" applyBorder="0" applyAlignment="0" applyProtection="0"/>
    <xf numFmtId="0" fontId="9" fillId="30" borderId="0" applyNumberFormat="0" applyBorder="0" applyAlignment="0" applyProtection="0"/>
    <xf numFmtId="0" fontId="9" fillId="10" borderId="8" applyNumberFormat="0" applyFont="0" applyAlignment="0" applyProtection="0"/>
    <xf numFmtId="0" fontId="9" fillId="20" borderId="0" applyNumberFormat="0" applyBorder="0" applyAlignment="0" applyProtection="0"/>
    <xf numFmtId="0" fontId="9" fillId="10" borderId="8" applyNumberFormat="0" applyFont="0" applyAlignment="0" applyProtection="0"/>
    <xf numFmtId="0" fontId="9" fillId="13" borderId="0" applyNumberFormat="0" applyBorder="0" applyAlignment="0" applyProtection="0"/>
    <xf numFmtId="0" fontId="9" fillId="22" borderId="0" applyNumberFormat="0" applyBorder="0" applyAlignment="0" applyProtection="0"/>
    <xf numFmtId="0" fontId="9" fillId="13" borderId="0" applyNumberFormat="0" applyBorder="0" applyAlignment="0" applyProtection="0"/>
    <xf numFmtId="0" fontId="38" fillId="0" borderId="0"/>
    <xf numFmtId="0" fontId="9" fillId="25" borderId="0" applyNumberFormat="0" applyBorder="0" applyAlignment="0" applyProtection="0"/>
    <xf numFmtId="0" fontId="3" fillId="0" borderId="0"/>
    <xf numFmtId="0" fontId="9" fillId="29" borderId="0" applyNumberFormat="0" applyBorder="0" applyAlignment="0" applyProtection="0"/>
    <xf numFmtId="0" fontId="40" fillId="0" borderId="0"/>
    <xf numFmtId="0" fontId="9" fillId="16" borderId="0" applyNumberFormat="0" applyBorder="0" applyAlignment="0" applyProtection="0"/>
    <xf numFmtId="0" fontId="9" fillId="12" borderId="0" applyNumberFormat="0" applyBorder="0" applyAlignment="0" applyProtection="0"/>
    <xf numFmtId="0" fontId="9" fillId="30" borderId="0" applyNumberFormat="0" applyBorder="0" applyAlignment="0" applyProtection="0"/>
    <xf numFmtId="0" fontId="9" fillId="24" borderId="0" applyNumberFormat="0" applyBorder="0" applyAlignment="0" applyProtection="0"/>
    <xf numFmtId="0" fontId="9" fillId="28" borderId="0" applyNumberFormat="0" applyBorder="0" applyAlignment="0" applyProtection="0"/>
    <xf numFmtId="0" fontId="9" fillId="25" borderId="0" applyNumberFormat="0" applyBorder="0" applyAlignment="0" applyProtection="0"/>
    <xf numFmtId="0" fontId="9" fillId="17" borderId="0" applyNumberFormat="0" applyBorder="0" applyAlignment="0" applyProtection="0"/>
    <xf numFmtId="0" fontId="9" fillId="26" borderId="0" applyNumberFormat="0" applyBorder="0" applyAlignment="0" applyProtection="0"/>
    <xf numFmtId="0" fontId="3" fillId="0" borderId="0"/>
    <xf numFmtId="0" fontId="9" fillId="28" borderId="0" applyNumberFormat="0" applyBorder="0" applyAlignment="0" applyProtection="0"/>
    <xf numFmtId="0" fontId="9" fillId="20"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14" borderId="0" applyNumberFormat="0" applyBorder="0" applyAlignment="0" applyProtection="0"/>
    <xf numFmtId="0" fontId="9" fillId="18" borderId="0" applyNumberFormat="0" applyBorder="0" applyAlignment="0" applyProtection="0"/>
    <xf numFmtId="0" fontId="9" fillId="14" borderId="0" applyNumberFormat="0" applyBorder="0" applyAlignment="0" applyProtection="0"/>
    <xf numFmtId="0" fontId="9" fillId="32" borderId="0" applyNumberFormat="0" applyBorder="0" applyAlignment="0" applyProtection="0"/>
    <xf numFmtId="0" fontId="9" fillId="12" borderId="0" applyNumberFormat="0" applyBorder="0" applyAlignment="0" applyProtection="0"/>
    <xf numFmtId="0" fontId="9" fillId="16" borderId="0" applyNumberFormat="0" applyBorder="0" applyAlignment="0" applyProtection="0"/>
    <xf numFmtId="0" fontId="9" fillId="0" borderId="0"/>
    <xf numFmtId="0" fontId="9" fillId="22" borderId="0" applyNumberFormat="0" applyBorder="0" applyAlignment="0" applyProtection="0"/>
    <xf numFmtId="0" fontId="9" fillId="12" borderId="0" applyNumberFormat="0" applyBorder="0" applyAlignment="0" applyProtection="0"/>
    <xf numFmtId="0" fontId="9" fillId="10" borderId="8" applyNumberFormat="0" applyFont="0" applyAlignment="0" applyProtection="0"/>
    <xf numFmtId="0" fontId="9" fillId="10" borderId="8"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0"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0" borderId="0"/>
    <xf numFmtId="0" fontId="9" fillId="29" borderId="0" applyNumberFormat="0" applyBorder="0" applyAlignment="0" applyProtection="0"/>
    <xf numFmtId="0" fontId="9" fillId="34" borderId="0" applyNumberFormat="0" applyBorder="0" applyAlignment="0" applyProtection="0"/>
    <xf numFmtId="0" fontId="9" fillId="26" borderId="0" applyNumberFormat="0" applyBorder="0" applyAlignment="0" applyProtection="0"/>
    <xf numFmtId="0" fontId="9" fillId="20" borderId="0" applyNumberFormat="0" applyBorder="0" applyAlignment="0" applyProtection="0"/>
    <xf numFmtId="0" fontId="9" fillId="32"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6" borderId="0" applyNumberFormat="0" applyBorder="0" applyAlignment="0" applyProtection="0"/>
    <xf numFmtId="0" fontId="9" fillId="29" borderId="0" applyNumberFormat="0" applyBorder="0" applyAlignment="0" applyProtection="0"/>
    <xf numFmtId="0" fontId="9" fillId="21" borderId="0" applyNumberFormat="0" applyBorder="0" applyAlignment="0" applyProtection="0"/>
    <xf numFmtId="0" fontId="9" fillId="10" borderId="8" applyNumberFormat="0" applyFont="0" applyAlignment="0" applyProtection="0"/>
    <xf numFmtId="0" fontId="9" fillId="14" borderId="0" applyNumberFormat="0" applyBorder="0" applyAlignment="0" applyProtection="0"/>
    <xf numFmtId="0" fontId="9" fillId="29" borderId="0" applyNumberFormat="0" applyBorder="0" applyAlignment="0" applyProtection="0"/>
    <xf numFmtId="0" fontId="9" fillId="13" borderId="0" applyNumberFormat="0" applyBorder="0" applyAlignment="0" applyProtection="0"/>
    <xf numFmtId="0" fontId="9" fillId="20" borderId="0" applyNumberFormat="0" applyBorder="0" applyAlignment="0" applyProtection="0"/>
    <xf numFmtId="0" fontId="3" fillId="0" borderId="0"/>
    <xf numFmtId="0" fontId="9" fillId="16" borderId="0" applyNumberFormat="0" applyBorder="0" applyAlignment="0" applyProtection="0"/>
    <xf numFmtId="0" fontId="9" fillId="16" borderId="0" applyNumberFormat="0" applyBorder="0" applyAlignment="0" applyProtection="0"/>
    <xf numFmtId="0" fontId="9" fillId="10" borderId="8" applyNumberFormat="0" applyFont="0" applyAlignment="0" applyProtection="0"/>
    <xf numFmtId="0" fontId="9" fillId="12" borderId="0" applyNumberFormat="0" applyBorder="0" applyAlignment="0" applyProtection="0"/>
    <xf numFmtId="0" fontId="9" fillId="24" borderId="0" applyNumberFormat="0" applyBorder="0" applyAlignment="0" applyProtection="0"/>
    <xf numFmtId="0" fontId="40" fillId="0" borderId="0"/>
    <xf numFmtId="0" fontId="9" fillId="14" borderId="0" applyNumberFormat="0" applyBorder="0" applyAlignment="0" applyProtection="0"/>
    <xf numFmtId="0" fontId="9" fillId="20" borderId="0" applyNumberFormat="0" applyBorder="0" applyAlignment="0" applyProtection="0"/>
    <xf numFmtId="0" fontId="9" fillId="32" borderId="0" applyNumberFormat="0" applyBorder="0" applyAlignment="0" applyProtection="0"/>
    <xf numFmtId="0" fontId="9" fillId="10" borderId="8"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10" borderId="8"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3" fillId="0" borderId="0"/>
    <xf numFmtId="0" fontId="9" fillId="10" borderId="8"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3" fillId="0" borderId="0"/>
    <xf numFmtId="0" fontId="9" fillId="10" borderId="8"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10" borderId="8"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10" borderId="8"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0" borderId="0"/>
    <xf numFmtId="0" fontId="9" fillId="10" borderId="8"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10" borderId="8"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10" borderId="8"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10" borderId="8"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24" borderId="0" applyNumberFormat="0" applyBorder="0" applyAlignment="0" applyProtection="0"/>
    <xf numFmtId="0" fontId="9" fillId="22" borderId="0" applyNumberFormat="0" applyBorder="0" applyAlignment="0" applyProtection="0"/>
    <xf numFmtId="0" fontId="9" fillId="13" borderId="0" applyNumberFormat="0" applyBorder="0" applyAlignment="0" applyProtection="0"/>
    <xf numFmtId="0" fontId="9" fillId="10" borderId="8" applyNumberFormat="0" applyFont="0" applyAlignment="0" applyProtection="0"/>
    <xf numFmtId="0" fontId="40" fillId="0" borderId="0"/>
    <xf numFmtId="0" fontId="9" fillId="10" borderId="8" applyNumberFormat="0" applyFont="0" applyAlignment="0" applyProtection="0"/>
    <xf numFmtId="0" fontId="9" fillId="33" borderId="0" applyNumberFormat="0" applyBorder="0" applyAlignment="0" applyProtection="0"/>
    <xf numFmtId="0" fontId="9" fillId="0" borderId="0"/>
    <xf numFmtId="0" fontId="9" fillId="10" borderId="8"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0" borderId="0"/>
    <xf numFmtId="0" fontId="9" fillId="0" borderId="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10" borderId="8"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2" fillId="0" borderId="0"/>
    <xf numFmtId="0" fontId="41" fillId="0" borderId="0"/>
    <xf numFmtId="0" fontId="1" fillId="0" borderId="0"/>
  </cellStyleXfs>
  <cellXfs count="111">
    <xf numFmtId="0" fontId="0" fillId="0" borderId="0" xfId="0"/>
    <xf numFmtId="0" fontId="4" fillId="0" borderId="0" xfId="1" applyFont="1" applyAlignment="1">
      <alignment wrapText="1"/>
    </xf>
    <xf numFmtId="0" fontId="3" fillId="0" borderId="0" xfId="1"/>
    <xf numFmtId="0" fontId="5" fillId="0" borderId="0" xfId="1" applyFont="1" applyAlignment="1">
      <alignment wrapText="1"/>
    </xf>
    <xf numFmtId="0" fontId="7" fillId="2" borderId="0" xfId="1" applyFont="1" applyFill="1" applyAlignment="1">
      <alignment wrapText="1"/>
    </xf>
    <xf numFmtId="0" fontId="3" fillId="0" borderId="0" xfId="1" applyAlignment="1">
      <alignment wrapText="1"/>
    </xf>
    <xf numFmtId="164" fontId="3" fillId="0" borderId="0" xfId="1" applyNumberFormat="1"/>
    <xf numFmtId="3" fontId="3" fillId="0" borderId="0" xfId="1" applyNumberFormat="1"/>
    <xf numFmtId="2" fontId="3" fillId="0" borderId="0" xfId="1" applyNumberFormat="1"/>
    <xf numFmtId="164" fontId="7" fillId="2" borderId="0" xfId="1" applyNumberFormat="1" applyFont="1" applyFill="1" applyAlignment="1">
      <alignment wrapText="1"/>
    </xf>
    <xf numFmtId="2" fontId="7" fillId="2" borderId="0" xfId="1" applyNumberFormat="1" applyFont="1" applyFill="1" applyAlignment="1">
      <alignment wrapText="1"/>
    </xf>
    <xf numFmtId="165" fontId="3" fillId="0" borderId="0" xfId="1" applyNumberFormat="1" applyAlignment="1">
      <alignment wrapText="1"/>
    </xf>
    <xf numFmtId="0" fontId="8" fillId="0" borderId="0" xfId="1" applyFont="1" applyAlignment="1">
      <alignment wrapText="1"/>
    </xf>
    <xf numFmtId="0" fontId="4" fillId="0" borderId="0" xfId="0" applyFont="1" applyAlignment="1">
      <alignment wrapText="1"/>
    </xf>
    <xf numFmtId="0" fontId="4" fillId="0" borderId="0" xfId="0" applyFont="1"/>
    <xf numFmtId="0" fontId="7" fillId="2" borderId="0" xfId="0" applyFont="1" applyFill="1" applyAlignment="1">
      <alignment wrapText="1"/>
    </xf>
    <xf numFmtId="164" fontId="7" fillId="2" borderId="0" xfId="0" applyNumberFormat="1" applyFont="1" applyFill="1" applyAlignment="1">
      <alignment wrapText="1"/>
    </xf>
    <xf numFmtId="2" fontId="7" fillId="2" borderId="0" xfId="0" applyNumberFormat="1" applyFont="1" applyFill="1" applyAlignment="1">
      <alignment wrapText="1"/>
    </xf>
    <xf numFmtId="165" fontId="10" fillId="0" borderId="0" xfId="1" applyNumberFormat="1" applyFont="1"/>
    <xf numFmtId="166" fontId="3" fillId="0" borderId="0" xfId="1" applyNumberFormat="1"/>
    <xf numFmtId="0" fontId="8" fillId="0" borderId="0" xfId="0" applyFont="1"/>
    <xf numFmtId="164" fontId="8" fillId="0" borderId="0" xfId="0" applyNumberFormat="1" applyFont="1"/>
    <xf numFmtId="3" fontId="8" fillId="0" borderId="0" xfId="0" applyNumberFormat="1" applyFont="1"/>
    <xf numFmtId="164" fontId="8" fillId="0" borderId="0" xfId="1" applyNumberFormat="1" applyFont="1"/>
    <xf numFmtId="2" fontId="8" fillId="0" borderId="0" xfId="0" applyNumberFormat="1" applyFont="1"/>
    <xf numFmtId="0" fontId="13" fillId="0" borderId="0" xfId="5" applyFont="1"/>
    <xf numFmtId="0" fontId="3" fillId="0" borderId="0" xfId="0" applyFont="1" applyAlignment="1">
      <alignment wrapText="1"/>
    </xf>
    <xf numFmtId="0" fontId="6" fillId="0" borderId="0" xfId="3" applyFont="1" applyAlignment="1">
      <alignment wrapText="1"/>
    </xf>
    <xf numFmtId="0" fontId="8" fillId="0" borderId="0" xfId="3" applyFont="1"/>
    <xf numFmtId="0" fontId="15" fillId="0" borderId="0" xfId="3" applyFont="1" applyAlignment="1">
      <alignment wrapText="1"/>
    </xf>
    <xf numFmtId="0" fontId="17" fillId="2" borderId="0" xfId="3" applyFont="1" applyFill="1" applyAlignment="1">
      <alignment wrapText="1"/>
    </xf>
    <xf numFmtId="2" fontId="7" fillId="2" borderId="0" xfId="3" applyNumberFormat="1" applyFont="1" applyFill="1" applyAlignment="1">
      <alignment wrapText="1"/>
    </xf>
    <xf numFmtId="0" fontId="18" fillId="0" borderId="0" xfId="0" applyFont="1" applyAlignment="1">
      <alignment wrapText="1"/>
    </xf>
    <xf numFmtId="0" fontId="19" fillId="0" borderId="0" xfId="3" applyFont="1"/>
    <xf numFmtId="0" fontId="8" fillId="0" borderId="0" xfId="3" applyFont="1" applyAlignment="1">
      <alignment wrapText="1"/>
    </xf>
    <xf numFmtId="0" fontId="3" fillId="0" borderId="0" xfId="3" applyAlignment="1">
      <alignment wrapText="1"/>
    </xf>
    <xf numFmtId="0" fontId="3" fillId="0" borderId="0" xfId="3"/>
    <xf numFmtId="0" fontId="8" fillId="0" borderId="0" xfId="0" applyFont="1" applyAlignment="1">
      <alignment wrapText="1"/>
    </xf>
    <xf numFmtId="0" fontId="4" fillId="0" borderId="0" xfId="1" applyFont="1"/>
    <xf numFmtId="0" fontId="20" fillId="3" borderId="0" xfId="1" applyFont="1" applyFill="1"/>
    <xf numFmtId="0" fontId="8" fillId="0" borderId="0" xfId="1" applyFont="1"/>
    <xf numFmtId="0" fontId="44" fillId="0" borderId="0" xfId="7" applyFont="1" applyAlignment="1">
      <alignment wrapText="1"/>
    </xf>
    <xf numFmtId="22" fontId="8" fillId="0" borderId="0" xfId="0" applyNumberFormat="1" applyFont="1"/>
    <xf numFmtId="0" fontId="5" fillId="0" borderId="0" xfId="638" applyFont="1" applyAlignment="1">
      <alignment wrapText="1"/>
    </xf>
    <xf numFmtId="0" fontId="7" fillId="2" borderId="0" xfId="638" applyFont="1" applyFill="1" applyAlignment="1">
      <alignment wrapText="1"/>
    </xf>
    <xf numFmtId="164" fontId="7" fillId="2" borderId="0" xfId="638" applyNumberFormat="1" applyFont="1" applyFill="1" applyAlignment="1">
      <alignment wrapText="1"/>
    </xf>
    <xf numFmtId="2" fontId="7" fillId="2" borderId="0" xfId="638" applyNumberFormat="1" applyFont="1" applyFill="1" applyAlignment="1">
      <alignment wrapText="1"/>
    </xf>
    <xf numFmtId="0" fontId="20" fillId="36" borderId="0" xfId="638" applyFont="1" applyFill="1"/>
    <xf numFmtId="2" fontId="20" fillId="36" borderId="0" xfId="638" applyNumberFormat="1" applyFont="1" applyFill="1"/>
    <xf numFmtId="0" fontId="18" fillId="0" borderId="0" xfId="215" applyFont="1" applyAlignment="1">
      <alignment wrapText="1"/>
    </xf>
    <xf numFmtId="0" fontId="18" fillId="0" borderId="0" xfId="215" applyFont="1"/>
    <xf numFmtId="0" fontId="3" fillId="0" borderId="0" xfId="638" applyFont="1" applyAlignment="1">
      <alignment wrapText="1"/>
    </xf>
    <xf numFmtId="0" fontId="8" fillId="0" borderId="0" xfId="638" applyFont="1"/>
    <xf numFmtId="1" fontId="8" fillId="0" borderId="0" xfId="0" applyNumberFormat="1" applyFont="1"/>
    <xf numFmtId="0" fontId="45" fillId="0" borderId="0" xfId="0" applyFont="1"/>
    <xf numFmtId="0" fontId="17" fillId="2" borderId="0" xfId="638" applyFont="1" applyFill="1"/>
    <xf numFmtId="2" fontId="7" fillId="2" borderId="0" xfId="638" applyNumberFormat="1" applyFont="1" applyFill="1"/>
    <xf numFmtId="0" fontId="13" fillId="0" borderId="0" xfId="5" applyFont="1" applyAlignment="1">
      <alignment wrapText="1"/>
    </xf>
    <xf numFmtId="0" fontId="45" fillId="0" borderId="0" xfId="0" applyFont="1" applyAlignment="1">
      <alignment wrapText="1"/>
    </xf>
    <xf numFmtId="1" fontId="8" fillId="0" borderId="0" xfId="638" applyNumberFormat="1" applyFont="1"/>
    <xf numFmtId="164" fontId="8" fillId="0" borderId="0" xfId="53" applyNumberFormat="1" applyFont="1" applyFill="1" applyAlignment="1">
      <alignment wrapText="1"/>
    </xf>
    <xf numFmtId="164" fontId="8" fillId="0" borderId="0" xfId="53" applyNumberFormat="1" applyFont="1"/>
    <xf numFmtId="164" fontId="8" fillId="0" borderId="0" xfId="638" applyNumberFormat="1" applyFont="1"/>
    <xf numFmtId="0" fontId="12" fillId="0" borderId="0" xfId="4" applyFont="1" applyAlignment="1">
      <alignment horizontal="center" wrapText="1"/>
    </xf>
    <xf numFmtId="0" fontId="18" fillId="0" borderId="0" xfId="215" applyFont="1" applyAlignment="1">
      <alignment vertical="top" wrapText="1"/>
    </xf>
    <xf numFmtId="0" fontId="8" fillId="0" borderId="0" xfId="0" applyFont="1" applyAlignment="1">
      <alignment horizontal="left" vertical="top" wrapText="1"/>
    </xf>
    <xf numFmtId="0" fontId="5" fillId="0" borderId="0" xfId="0" applyFont="1" applyAlignment="1">
      <alignment wrapText="1"/>
    </xf>
    <xf numFmtId="0" fontId="4" fillId="39" borderId="0" xfId="0" applyFont="1" applyFill="1" applyAlignment="1">
      <alignment wrapText="1"/>
    </xf>
    <xf numFmtId="0" fontId="3" fillId="0" borderId="0" xfId="2"/>
    <xf numFmtId="0" fontId="4" fillId="38" borderId="0" xfId="1" applyFont="1" applyFill="1" applyAlignment="1">
      <alignment wrapText="1"/>
    </xf>
    <xf numFmtId="165" fontId="3" fillId="0" borderId="0" xfId="1" applyNumberFormat="1"/>
    <xf numFmtId="165" fontId="3" fillId="0" borderId="0" xfId="1" applyNumberFormat="1" applyAlignment="1">
      <alignment horizontal="right"/>
    </xf>
    <xf numFmtId="0" fontId="53" fillId="0" borderId="0" xfId="2" applyFont="1"/>
    <xf numFmtId="0" fontId="3" fillId="0" borderId="0" xfId="0" applyFont="1"/>
    <xf numFmtId="3" fontId="3" fillId="0" borderId="0" xfId="0" applyNumberFormat="1" applyFont="1"/>
    <xf numFmtId="1" fontId="3" fillId="0" borderId="0" xfId="0" applyNumberFormat="1" applyFont="1"/>
    <xf numFmtId="0" fontId="4" fillId="42" borderId="0" xfId="0" applyFont="1" applyFill="1"/>
    <xf numFmtId="0" fontId="49" fillId="0" borderId="0" xfId="1" applyFont="1" applyAlignment="1">
      <alignment wrapText="1"/>
    </xf>
    <xf numFmtId="2" fontId="8" fillId="0" borderId="0" xfId="638" applyNumberFormat="1" applyFont="1"/>
    <xf numFmtId="49" fontId="3" fillId="0" borderId="0" xfId="638" applyNumberFormat="1" applyFont="1"/>
    <xf numFmtId="0" fontId="40" fillId="0" borderId="0" xfId="0" applyFont="1"/>
    <xf numFmtId="0" fontId="54" fillId="0" borderId="0" xfId="215" applyFont="1"/>
    <xf numFmtId="164" fontId="3" fillId="0" borderId="0" xfId="215" applyNumberFormat="1" applyFont="1"/>
    <xf numFmtId="0" fontId="3" fillId="0" borderId="0" xfId="215" applyFont="1"/>
    <xf numFmtId="0" fontId="3" fillId="0" borderId="0" xfId="215" applyFont="1" applyAlignment="1">
      <alignment wrapText="1"/>
    </xf>
    <xf numFmtId="0" fontId="53" fillId="0" borderId="0" xfId="0" applyFont="1"/>
    <xf numFmtId="0" fontId="8" fillId="0" borderId="0" xfId="215" applyFont="1"/>
    <xf numFmtId="0" fontId="8" fillId="0" borderId="0" xfId="0" applyFont="1" applyAlignment="1">
      <alignment vertical="top" wrapText="1"/>
    </xf>
    <xf numFmtId="0" fontId="50" fillId="0" borderId="0" xfId="0" applyFont="1" applyAlignment="1">
      <alignment vertical="center" wrapText="1"/>
    </xf>
    <xf numFmtId="0" fontId="48" fillId="0" borderId="0" xfId="1" applyFont="1" applyAlignment="1">
      <alignment vertical="center" wrapText="1"/>
    </xf>
    <xf numFmtId="0" fontId="50" fillId="43" borderId="0" xfId="0" applyFont="1" applyFill="1" applyAlignment="1">
      <alignment horizontal="center" vertical="center" wrapText="1"/>
    </xf>
    <xf numFmtId="0" fontId="46" fillId="0" borderId="0" xfId="4" applyFont="1" applyAlignment="1">
      <alignment horizontal="center" wrapText="1"/>
    </xf>
    <xf numFmtId="0" fontId="45" fillId="0" borderId="0" xfId="0" applyFont="1" applyAlignment="1">
      <alignment horizontal="center" wrapText="1"/>
    </xf>
    <xf numFmtId="0" fontId="50" fillId="40" borderId="0" xfId="0" applyFont="1" applyFill="1" applyAlignment="1">
      <alignment horizontal="center" vertical="center" wrapText="1"/>
    </xf>
    <xf numFmtId="0" fontId="51" fillId="41" borderId="0" xfId="0" applyFont="1" applyFill="1" applyAlignment="1">
      <alignment horizontal="center" vertical="center" wrapText="1"/>
    </xf>
    <xf numFmtId="0" fontId="52" fillId="41" borderId="0" xfId="0" applyFont="1" applyFill="1" applyAlignment="1">
      <alignment horizontal="center" vertical="center" wrapText="1"/>
    </xf>
    <xf numFmtId="0" fontId="48" fillId="38" borderId="0" xfId="1" applyFont="1" applyFill="1" applyAlignment="1">
      <alignment horizontal="center" vertical="center" wrapText="1"/>
    </xf>
    <xf numFmtId="0" fontId="43" fillId="35" borderId="0" xfId="1" applyFont="1" applyFill="1" applyAlignment="1">
      <alignment horizontal="center" vertical="center" wrapText="1"/>
    </xf>
    <xf numFmtId="0" fontId="4" fillId="0" borderId="0" xfId="0" applyFont="1" applyAlignment="1">
      <alignment horizontal="center" wrapText="1"/>
    </xf>
    <xf numFmtId="0" fontId="48" fillId="44" borderId="0" xfId="1" applyFont="1" applyFill="1" applyAlignment="1">
      <alignment horizontal="center" vertical="center" wrapText="1"/>
    </xf>
    <xf numFmtId="0" fontId="48" fillId="44" borderId="0" xfId="4" applyFont="1" applyFill="1" applyAlignment="1">
      <alignment horizontal="center" vertical="center" wrapText="1"/>
    </xf>
    <xf numFmtId="0" fontId="6" fillId="0" borderId="0" xfId="1" applyFont="1" applyAlignment="1">
      <alignment horizontal="center" wrapText="1"/>
    </xf>
    <xf numFmtId="0" fontId="3" fillId="0" borderId="0" xfId="1"/>
    <xf numFmtId="0" fontId="4" fillId="0" borderId="0" xfId="1" applyFont="1" applyAlignment="1">
      <alignment horizontal="center" wrapText="1"/>
    </xf>
    <xf numFmtId="0" fontId="12" fillId="0" borderId="0" xfId="4" applyFont="1" applyAlignment="1">
      <alignment horizontal="center" wrapText="1"/>
    </xf>
    <xf numFmtId="0" fontId="13" fillId="0" borderId="0" xfId="5" applyFont="1" applyAlignment="1">
      <alignment horizontal="center" wrapText="1"/>
    </xf>
    <xf numFmtId="0" fontId="44" fillId="0" borderId="0" xfId="7" applyFont="1" applyAlignment="1">
      <alignment horizontal="center" wrapText="1"/>
    </xf>
    <xf numFmtId="0" fontId="4" fillId="0" borderId="0" xfId="1" applyFont="1" applyAlignment="1">
      <alignment horizontal="center"/>
    </xf>
    <xf numFmtId="0" fontId="45" fillId="37" borderId="0" xfId="638" applyFont="1" applyFill="1" applyAlignment="1">
      <alignment horizontal="center"/>
    </xf>
    <xf numFmtId="0" fontId="45" fillId="0" borderId="0" xfId="0" applyFont="1" applyAlignment="1">
      <alignment horizontal="center"/>
    </xf>
    <xf numFmtId="0" fontId="47" fillId="35" borderId="0" xfId="1" applyFont="1" applyFill="1" applyAlignment="1">
      <alignment horizontal="center" vertical="center" wrapText="1"/>
    </xf>
  </cellXfs>
  <cellStyles count="1030">
    <cellStyle name="20% - Accent1" xfId="27" builtinId="30" customBuiltin="1"/>
    <cellStyle name="20% - Accent1 10" xfId="511" xr:uid="{6FAF174A-97BE-4DBE-9447-2404CE051231}"/>
    <cellStyle name="20% - Accent1 11" xfId="809" xr:uid="{17894BA7-EA3A-4F4A-A0B8-314334FEB9ED}"/>
    <cellStyle name="20% - Accent1 12" xfId="644" xr:uid="{98455171-E82D-4A0F-AF37-1AC8E2CC6B8D}"/>
    <cellStyle name="20% - Accent1 13" xfId="828" xr:uid="{0F906380-0667-46C1-A0EA-BCCC09C6FBA2}"/>
    <cellStyle name="20% - Accent1 2" xfId="63" xr:uid="{83AEC097-590B-4D3A-A066-F9C88828874A}"/>
    <cellStyle name="20% - Accent1 2 2" xfId="113" xr:uid="{487AE728-CC87-419A-BD10-FB24C0881C9C}"/>
    <cellStyle name="20% - Accent1 2 2 2" xfId="743" xr:uid="{7DD81196-25BB-4103-8961-550B163B3CB8}"/>
    <cellStyle name="20% - Accent1 2 3" xfId="156" xr:uid="{40623628-F684-4A47-9B4F-6C175EF0C03D}"/>
    <cellStyle name="20% - Accent1 2 3 2" xfId="695" xr:uid="{5433F5AD-8964-4885-8E9F-B2FC9D21AFD9}"/>
    <cellStyle name="20% - Accent1 2 4" xfId="276" xr:uid="{98D11C65-6393-4F87-872C-2219163F7B62}"/>
    <cellStyle name="20% - Accent1 2 5" xfId="412" xr:uid="{D8DE7C4E-4455-4AF2-AA9A-6BEA296A0CEF}"/>
    <cellStyle name="20% - Accent1 2 6" xfId="530" xr:uid="{A8803336-198E-4524-B798-FE82C01FB467}"/>
    <cellStyle name="20% - Accent1 2 7" xfId="847" xr:uid="{703D7A7D-FB36-4C44-B7F1-D081B4A6D24B}"/>
    <cellStyle name="20% - Accent1 2 8" xfId="679" xr:uid="{1A0D48EC-AEE3-47AA-A8A3-69A2462B9E4C}"/>
    <cellStyle name="20% - Accent1 3" xfId="84" xr:uid="{B9F80D56-0709-4BF2-97EA-6039B575D2B3}"/>
    <cellStyle name="20% - Accent1 3 2" xfId="177" xr:uid="{3397DE96-A5B7-4F71-97E4-1A47953F2104}"/>
    <cellStyle name="20% - Accent1 3 2 2" xfId="699" xr:uid="{45467025-D670-4AAC-BC01-0A97B84F2A1E}"/>
    <cellStyle name="20% - Accent1 3 3" xfId="296" xr:uid="{1A94F1DB-F801-4D22-93D2-C37B8FD34B2D}"/>
    <cellStyle name="20% - Accent1 3 4" xfId="433" xr:uid="{ECF308B5-93A0-49A0-8892-4D006BC73889}"/>
    <cellStyle name="20% - Accent1 3 5" xfId="550" xr:uid="{233E0BCB-2AE1-468D-91E1-E0A6F295A1B1}"/>
    <cellStyle name="20% - Accent1 3 6" xfId="867" xr:uid="{1E570232-8409-417B-B912-487D79FDB35D}"/>
    <cellStyle name="20% - Accent1 3 7" xfId="952" xr:uid="{30B0FADC-E22B-4097-8D1D-4C20FD365A09}"/>
    <cellStyle name="20% - Accent1 4" xfId="196" xr:uid="{52029D5E-0513-4D91-B22C-D7FBAB67DEFE}"/>
    <cellStyle name="20% - Accent1 4 2" xfId="315" xr:uid="{FCA7B01F-8ED9-464D-87CB-F58F7CCB5767}"/>
    <cellStyle name="20% - Accent1 4 3" xfId="452" xr:uid="{F4312979-7611-4EC2-B2CA-55889324B51B}"/>
    <cellStyle name="20% - Accent1 4 4" xfId="569" xr:uid="{BFA32A9A-4A2B-482A-924C-E71B840751F5}"/>
    <cellStyle name="20% - Accent1 4 5" xfId="886" xr:uid="{835F7ABD-7C07-4FF0-B8A6-850278547A91}"/>
    <cellStyle name="20% - Accent1 4 6" xfId="970" xr:uid="{5EAA28A6-8A5F-4D0E-BA40-0A4E254B0AEC}"/>
    <cellStyle name="20% - Accent1 5" xfId="219" xr:uid="{59433116-0C14-4EEF-8C0B-C4EB415F23AC}"/>
    <cellStyle name="20% - Accent1 5 2" xfId="336" xr:uid="{E0ABD8C0-DFFE-4EFC-A57E-176CB5837326}"/>
    <cellStyle name="20% - Accent1 5 3" xfId="473" xr:uid="{C96D948C-C8C9-49DC-A4AF-A874BEB4B634}"/>
    <cellStyle name="20% - Accent1 5 4" xfId="590" xr:uid="{2E56210C-F814-4BE2-BCF7-33FFF439ECEB}"/>
    <cellStyle name="20% - Accent1 5 5" xfId="905" xr:uid="{0B09D91F-8C83-47D5-AED1-603BA08E43FD}"/>
    <cellStyle name="20% - Accent1 5 6" xfId="990" xr:uid="{A75EB58B-E5BB-428D-BA8F-1661C16411CB}"/>
    <cellStyle name="20% - Accent1 6" xfId="238" xr:uid="{9BF05C4F-10C4-4C83-9E23-293456B8683B}"/>
    <cellStyle name="20% - Accent1 6 2" xfId="355" xr:uid="{A5B5F516-7C2F-463B-B088-3E58B77DCC38}"/>
    <cellStyle name="20% - Accent1 6 3" xfId="492" xr:uid="{6A3C0AA8-A7BE-4396-904B-7B91D8D61456}"/>
    <cellStyle name="20% - Accent1 6 4" xfId="609" xr:uid="{53E274CF-6813-4506-9353-C281C1315E77}"/>
    <cellStyle name="20% - Accent1 6 5" xfId="924" xr:uid="{071F7628-366F-4EC2-A4A7-6AC62C35593F}"/>
    <cellStyle name="20% - Accent1 6 6" xfId="1009" xr:uid="{14D85575-8541-4140-B893-8A943CBB35E6}"/>
    <cellStyle name="20% - Accent1 7" xfId="137" xr:uid="{D368496B-82F2-47DC-BD4F-F3A5A71FF46F}"/>
    <cellStyle name="20% - Accent1 7 2" xfId="374" xr:uid="{60034FAA-2C56-48E2-8C54-D7EEE65F2EE5}"/>
    <cellStyle name="20% - Accent1 7 3" xfId="702" xr:uid="{17F521DC-6F0E-4DE4-98B1-7C80230C0275}"/>
    <cellStyle name="20% - Accent1 7 4" xfId="750" xr:uid="{6260194F-FCB5-4585-BB6A-3717DC5B161E}"/>
    <cellStyle name="20% - Accent1 8" xfId="257" xr:uid="{2BD9BBA5-E190-4796-8FE1-61C647B75B9B}"/>
    <cellStyle name="20% - Accent1 8 2" xfId="769" xr:uid="{1209AED5-93DE-478C-ACB1-999A557C1E9E}"/>
    <cellStyle name="20% - Accent1 9" xfId="393" xr:uid="{8BAF6E98-3F41-4EA4-A289-D21FBEAC71A8}"/>
    <cellStyle name="20% - Accent1 9 2" xfId="789" xr:uid="{45635645-17AE-4A82-848A-A130C4990EDE}"/>
    <cellStyle name="20% - Accent2" xfId="31" builtinId="34" customBuiltin="1"/>
    <cellStyle name="20% - Accent2 10" xfId="514" xr:uid="{EDB6E474-0DCD-455C-94C8-48D56B3218B7}"/>
    <cellStyle name="20% - Accent2 11" xfId="812" xr:uid="{7506037B-2632-408E-931B-31178E7B49E6}"/>
    <cellStyle name="20% - Accent2 12" xfId="640" xr:uid="{A9C1831C-DC9F-44CE-B216-22E0B84A9861}"/>
    <cellStyle name="20% - Accent2 13" xfId="831" xr:uid="{569F0C2C-8DA9-454D-B560-D5279A9D4E23}"/>
    <cellStyle name="20% - Accent2 2" xfId="66" xr:uid="{4AAC51DE-CBEB-4933-966E-8370805AF97C}"/>
    <cellStyle name="20% - Accent2 2 2" xfId="117" xr:uid="{68AC9760-E15E-47A3-899A-DBD01C09F065}"/>
    <cellStyle name="20% - Accent2 2 2 2" xfId="696" xr:uid="{3C90DE24-F27D-4DEE-8100-68CAEA6DB469}"/>
    <cellStyle name="20% - Accent2 2 3" xfId="159" xr:uid="{EE8220A5-0FBE-4080-BE5E-774C5C814563}"/>
    <cellStyle name="20% - Accent2 2 3 2" xfId="740" xr:uid="{96E5BFE5-02BA-481C-BE6A-1B9E40DFB931}"/>
    <cellStyle name="20% - Accent2 2 4" xfId="279" xr:uid="{D640268B-95E7-4476-8DC7-9BA91F19F5A1}"/>
    <cellStyle name="20% - Accent2 2 5" xfId="415" xr:uid="{CECE3BBF-DBD0-4BC1-A740-27E94E59AB5A}"/>
    <cellStyle name="20% - Accent2 2 6" xfId="533" xr:uid="{EC0551DE-7072-495B-8A83-194CB1D75EB6}"/>
    <cellStyle name="20% - Accent2 2 7" xfId="850" xr:uid="{985CBB33-5DD9-41DA-A1D8-D6D66BD48B42}"/>
    <cellStyle name="20% - Accent2 2 8" xfId="678" xr:uid="{0FF9954C-A5BB-457F-9C69-B86A44FFD7B0}"/>
    <cellStyle name="20% - Accent2 3" xfId="87" xr:uid="{3E930FFF-AF1B-4418-855A-EF9D1E62FDCE}"/>
    <cellStyle name="20% - Accent2 3 2" xfId="180" xr:uid="{B37E5A92-4D7F-4A90-A2F6-9920581E8E91}"/>
    <cellStyle name="20% - Accent2 3 2 2" xfId="741" xr:uid="{28041455-CFDB-4D1A-B03A-5BC487305D05}"/>
    <cellStyle name="20% - Accent2 3 3" xfId="299" xr:uid="{5283941C-4FC9-4A2E-8418-0FDA1ECF22EC}"/>
    <cellStyle name="20% - Accent2 3 4" xfId="436" xr:uid="{3C314DB0-E37F-46CD-822B-E12D2CEC5C2C}"/>
    <cellStyle name="20% - Accent2 3 5" xfId="553" xr:uid="{8CA83654-01F0-4A86-90C9-FD49E60D5876}"/>
    <cellStyle name="20% - Accent2 3 6" xfId="870" xr:uid="{98CD593C-97E8-45E0-9FD5-EB6086D2B98D}"/>
    <cellStyle name="20% - Accent2 3 7" xfId="955" xr:uid="{6CAD519E-C5BF-4533-866D-28C0AC589144}"/>
    <cellStyle name="20% - Accent2 4" xfId="199" xr:uid="{7970550B-7939-4E72-9296-891B6295B744}"/>
    <cellStyle name="20% - Accent2 4 2" xfId="318" xr:uid="{542F4216-B9B3-4567-BC4E-261611B40DC2}"/>
    <cellStyle name="20% - Accent2 4 3" xfId="455" xr:uid="{997D7F1E-BC79-4FD1-9993-A60BFE40FF7E}"/>
    <cellStyle name="20% - Accent2 4 4" xfId="572" xr:uid="{E0254A48-F752-4CB4-BBD9-1D8CE1FF2685}"/>
    <cellStyle name="20% - Accent2 4 5" xfId="889" xr:uid="{A2B1A897-67B0-4926-9105-D7B046516624}"/>
    <cellStyle name="20% - Accent2 4 6" xfId="973" xr:uid="{0EB7687F-9383-4908-9D7A-08FD479D6544}"/>
    <cellStyle name="20% - Accent2 5" xfId="222" xr:uid="{2636C267-37FD-4974-BD15-B03417A5FF7D}"/>
    <cellStyle name="20% - Accent2 5 2" xfId="339" xr:uid="{9913FEFE-0350-4DC7-970E-4FCE122167A9}"/>
    <cellStyle name="20% - Accent2 5 3" xfId="476" xr:uid="{E0CFC94C-AD98-46DA-9D72-5D6577962EC2}"/>
    <cellStyle name="20% - Accent2 5 4" xfId="593" xr:uid="{6CBE2457-10F1-4409-ACBC-72291A661985}"/>
    <cellStyle name="20% - Accent2 5 5" xfId="908" xr:uid="{799F045F-4F47-4EF8-9622-AECD01D5AD5A}"/>
    <cellStyle name="20% - Accent2 5 6" xfId="993" xr:uid="{CB7AD50C-C8C5-4553-A31E-0C6F1DB55D12}"/>
    <cellStyle name="20% - Accent2 6" xfId="241" xr:uid="{ACD8E17C-1058-40EC-8EC4-F600BEAA126D}"/>
    <cellStyle name="20% - Accent2 6 2" xfId="358" xr:uid="{27BDBD0E-E7B0-4B2D-88E1-E830E467CEA8}"/>
    <cellStyle name="20% - Accent2 6 3" xfId="495" xr:uid="{C448D67D-D207-4F42-8100-100163E9F3A7}"/>
    <cellStyle name="20% - Accent2 6 4" xfId="612" xr:uid="{7EC6EC7E-231F-4C31-8778-BF4CF6C3A96D}"/>
    <cellStyle name="20% - Accent2 6 5" xfId="927" xr:uid="{404C72AA-985D-4E06-BC54-5A0ABBED28BB}"/>
    <cellStyle name="20% - Accent2 6 6" xfId="1012" xr:uid="{40CEFDE5-7221-49D2-99C6-685C78FF2C32}"/>
    <cellStyle name="20% - Accent2 7" xfId="140" xr:uid="{D4BB5873-08C2-49E1-A3D7-F500A18A7E77}"/>
    <cellStyle name="20% - Accent2 7 2" xfId="377" xr:uid="{B6872F19-C013-480D-B257-03332BADEA52}"/>
    <cellStyle name="20% - Accent2 7 3" xfId="705" xr:uid="{F6958D90-27AC-4A7A-BCFC-2F1C1C77EE7A}"/>
    <cellStyle name="20% - Accent2 7 4" xfId="753" xr:uid="{B4572CA5-E8F8-4151-BA1B-9ECBA603A6CB}"/>
    <cellStyle name="20% - Accent2 8" xfId="260" xr:uid="{EAD4088B-B1BB-4E1C-B24F-65333FF99E0C}"/>
    <cellStyle name="20% - Accent2 8 2" xfId="772" xr:uid="{B268D619-FBB4-4BBC-9C92-33DA20C2FA25}"/>
    <cellStyle name="20% - Accent2 9" xfId="396" xr:uid="{9FEFC47A-AE23-499C-8D24-64F42C4C6F6D}"/>
    <cellStyle name="20% - Accent2 9 2" xfId="792" xr:uid="{E8872E2F-E6D8-4CB9-9780-E833D02883BB}"/>
    <cellStyle name="20% - Accent3" xfId="35" builtinId="38" customBuiltin="1"/>
    <cellStyle name="20% - Accent3 10" xfId="517" xr:uid="{AA782F29-C2FD-41FA-931B-ABFC511D20C9}"/>
    <cellStyle name="20% - Accent3 11" xfId="815" xr:uid="{FA235F01-2178-4043-917E-CE1FEB4F5D1D}"/>
    <cellStyle name="20% - Accent3 12" xfId="738" xr:uid="{90703D5C-C262-4017-B884-098923121B79}"/>
    <cellStyle name="20% - Accent3 13" xfId="834" xr:uid="{2AEC0A49-F318-481B-B2AB-6D281A575990}"/>
    <cellStyle name="20% - Accent3 2" xfId="69" xr:uid="{25CDDF90-5CD8-46CE-B527-7D55EA6C40FA}"/>
    <cellStyle name="20% - Accent3 2 2" xfId="121" xr:uid="{FB7FFFFB-D0F5-4E71-B2FF-588767E60DD9}"/>
    <cellStyle name="20% - Accent3 2 2 2" xfId="668" xr:uid="{81CB2643-4945-4A50-A5E1-05232132CA88}"/>
    <cellStyle name="20% - Accent3 2 3" xfId="162" xr:uid="{E896D2A3-5CAE-4D9D-835B-DD59CD038B3F}"/>
    <cellStyle name="20% - Accent3 2 3 2" xfId="688" xr:uid="{258D92DB-D0B7-4749-BFAA-BE132F97B0F8}"/>
    <cellStyle name="20% - Accent3 2 4" xfId="282" xr:uid="{416B0B09-7892-43B6-960F-DEA006ED9912}"/>
    <cellStyle name="20% - Accent3 2 5" xfId="418" xr:uid="{0938B141-2722-4CF3-B146-257F1564F3A8}"/>
    <cellStyle name="20% - Accent3 2 6" xfId="536" xr:uid="{861756FC-CE7D-487F-8AFB-23BE9C9C1FE7}"/>
    <cellStyle name="20% - Accent3 2 7" xfId="853" xr:uid="{4A1B1FF1-8E71-4A31-8B22-7E08ABA1AF56}"/>
    <cellStyle name="20% - Accent3 2 8" xfId="747" xr:uid="{EE2DDCC9-70A6-4B41-AB2D-329D67BF601D}"/>
    <cellStyle name="20% - Accent3 3" xfId="90" xr:uid="{6292C0DE-CBB3-4EF7-AEE0-C47E3E744F3D}"/>
    <cellStyle name="20% - Accent3 3 2" xfId="183" xr:uid="{4B334FD1-4299-407C-9FC2-AE6409E579E6}"/>
    <cellStyle name="20% - Accent3 3 2 2" xfId="727" xr:uid="{928C91D4-B7CD-479C-A744-A890A9EE333D}"/>
    <cellStyle name="20% - Accent3 3 3" xfId="302" xr:uid="{87C62F94-8515-497D-A66D-585A0C9E41FC}"/>
    <cellStyle name="20% - Accent3 3 4" xfId="439" xr:uid="{C4043726-D611-49B7-890E-E5C75556D485}"/>
    <cellStyle name="20% - Accent3 3 5" xfId="556" xr:uid="{23D5F3BA-D7D0-42E3-8A2F-7673940CB0DC}"/>
    <cellStyle name="20% - Accent3 3 6" xfId="873" xr:uid="{4C8202A0-66D4-4C9A-9615-583849003423}"/>
    <cellStyle name="20% - Accent3 3 7" xfId="958" xr:uid="{141455A3-EDA4-4985-BE79-9081936E9105}"/>
    <cellStyle name="20% - Accent3 4" xfId="202" xr:uid="{BD85A369-FB10-48EF-A10A-759C680B55A9}"/>
    <cellStyle name="20% - Accent3 4 2" xfId="321" xr:uid="{C36372B9-A12B-4FA1-B5A1-29D693170DEB}"/>
    <cellStyle name="20% - Accent3 4 3" xfId="458" xr:uid="{C9989427-D542-46BA-A943-D744D0F2646A}"/>
    <cellStyle name="20% - Accent3 4 4" xfId="575" xr:uid="{C8293AA8-AE31-4CF5-B66B-7CB385CC5A56}"/>
    <cellStyle name="20% - Accent3 4 5" xfId="892" xr:uid="{7D4BFADE-02F8-4FF7-8BDB-60A7C1792C59}"/>
    <cellStyle name="20% - Accent3 4 6" xfId="976" xr:uid="{CA4ED66F-1374-42D2-9AA8-E09D33966BE0}"/>
    <cellStyle name="20% - Accent3 5" xfId="225" xr:uid="{392D278B-93F2-40C0-A3BB-9E51BDD5A4D4}"/>
    <cellStyle name="20% - Accent3 5 2" xfId="342" xr:uid="{94609571-5F6F-478C-AE73-9CBAF5B8EF25}"/>
    <cellStyle name="20% - Accent3 5 3" xfId="479" xr:uid="{54C7F613-634D-4110-86C8-4BFC5E767511}"/>
    <cellStyle name="20% - Accent3 5 4" xfId="596" xr:uid="{7D419198-8B86-48E3-9948-AFE135C75137}"/>
    <cellStyle name="20% - Accent3 5 5" xfId="911" xr:uid="{BEE22C23-E2E8-42A1-A412-7FAE947AF5AD}"/>
    <cellStyle name="20% - Accent3 5 6" xfId="996" xr:uid="{182DC893-A7A8-415C-A382-417177E51EE2}"/>
    <cellStyle name="20% - Accent3 6" xfId="244" xr:uid="{D09AE76F-A9C1-4120-B9D3-F98F5DF58A67}"/>
    <cellStyle name="20% - Accent3 6 2" xfId="361" xr:uid="{9DE4EA4B-DA22-43F8-AD3F-EC507F0E8030}"/>
    <cellStyle name="20% - Accent3 6 3" xfId="498" xr:uid="{70467AF9-1B66-46C5-A853-D87657B4B570}"/>
    <cellStyle name="20% - Accent3 6 4" xfId="615" xr:uid="{1AAAFA07-1B52-435D-B823-45DCF58E86EF}"/>
    <cellStyle name="20% - Accent3 6 5" xfId="930" xr:uid="{6F1E81DE-84BD-460D-883F-49693D4FD4D2}"/>
    <cellStyle name="20% - Accent3 6 6" xfId="1015" xr:uid="{74E0E905-F9B6-444A-ADF5-81490FC532D3}"/>
    <cellStyle name="20% - Accent3 7" xfId="143" xr:uid="{ED7F810F-0774-4321-BE8E-25237C78C5E4}"/>
    <cellStyle name="20% - Accent3 7 2" xfId="380" xr:uid="{EE686957-7A23-4064-BEFC-711D0F77C633}"/>
    <cellStyle name="20% - Accent3 7 3" xfId="708" xr:uid="{8F252F3E-0B71-49C0-A656-CE8C5D497693}"/>
    <cellStyle name="20% - Accent3 7 4" xfId="756" xr:uid="{2415B8F3-FE89-4183-B31B-77DD03BAAF58}"/>
    <cellStyle name="20% - Accent3 8" xfId="263" xr:uid="{33B1CDC0-DF41-4C9D-A4D3-5FE12E385BDE}"/>
    <cellStyle name="20% - Accent3 8 2" xfId="775" xr:uid="{B5E0BE38-4928-456E-BB20-DB968691C750}"/>
    <cellStyle name="20% - Accent3 9" xfId="399" xr:uid="{2F7D39F8-F11A-431C-992B-32706F7AD435}"/>
    <cellStyle name="20% - Accent3 9 2" xfId="795" xr:uid="{D219BBF8-6BE7-4F1B-A5C5-7BA207E3D35D}"/>
    <cellStyle name="20% - Accent4" xfId="39" builtinId="42" customBuiltin="1"/>
    <cellStyle name="20% - Accent4 10" xfId="520" xr:uid="{92DBB56B-1270-4744-ADD4-2610AE2DAE65}"/>
    <cellStyle name="20% - Accent4 11" xfId="818" xr:uid="{7A45925F-494B-4E3B-95EA-50DED1EEAF92}"/>
    <cellStyle name="20% - Accent4 12" xfId="663" xr:uid="{751B2075-8D78-4227-83BD-6FC019F3C017}"/>
    <cellStyle name="20% - Accent4 13" xfId="837" xr:uid="{480D82C3-7EF7-4242-8391-A0505B09686C}"/>
    <cellStyle name="20% - Accent4 2" xfId="72" xr:uid="{89B20073-477F-4462-A1A9-01B618E928D9}"/>
    <cellStyle name="20% - Accent4 2 2" xfId="125" xr:uid="{5EE49701-97B7-4064-9767-FAD9F6A086F8}"/>
    <cellStyle name="20% - Accent4 2 2 2" xfId="744" xr:uid="{FF76BD89-C580-4EB6-BACD-8EFFA6D68DC5}"/>
    <cellStyle name="20% - Accent4 2 3" xfId="165" xr:uid="{55AD2E83-A4D9-4448-9A0A-2B297FA24487}"/>
    <cellStyle name="20% - Accent4 2 3 2" xfId="653" xr:uid="{1480AC14-4CC4-42AA-B008-424165200352}"/>
    <cellStyle name="20% - Accent4 2 4" xfId="285" xr:uid="{0DAA53B2-BD15-4110-83B2-C51DB5B2A3C5}"/>
    <cellStyle name="20% - Accent4 2 5" xfId="421" xr:uid="{B5394A16-A276-4EDF-AA01-043FCA359788}"/>
    <cellStyle name="20% - Accent4 2 6" xfId="539" xr:uid="{C8144964-D1CA-4DA2-9FAB-25C8EE7246E3}"/>
    <cellStyle name="20% - Accent4 2 7" xfId="856" xr:uid="{8F34DFC0-18A4-4926-8542-52144A58320E}"/>
    <cellStyle name="20% - Accent4 2 8" xfId="943" xr:uid="{8C9EDC08-EA45-45C2-A2FB-EA81F4CC9990}"/>
    <cellStyle name="20% - Accent4 3" xfId="93" xr:uid="{F8B02A1A-50FF-408A-822F-EAF8F13591E3}"/>
    <cellStyle name="20% - Accent4 3 2" xfId="186" xr:uid="{4E570C49-CCEE-44F4-B478-6C16D7FCD130}"/>
    <cellStyle name="20% - Accent4 3 2 2" xfId="681" xr:uid="{6BC15C66-DB7F-4222-96F9-0607EEE9FECB}"/>
    <cellStyle name="20% - Accent4 3 3" xfId="305" xr:uid="{FD7243F0-BA7E-4C9B-9396-51A44C77100F}"/>
    <cellStyle name="20% - Accent4 3 4" xfId="442" xr:uid="{62C3D912-86DF-4130-947D-96F8020A84C6}"/>
    <cellStyle name="20% - Accent4 3 5" xfId="559" xr:uid="{153D336D-A2C2-4F74-BC24-AA11754C26A6}"/>
    <cellStyle name="20% - Accent4 3 6" xfId="876" xr:uid="{AE2C696F-E8B4-4B6A-9F2C-97C1B6795F1B}"/>
    <cellStyle name="20% - Accent4 3 7" xfId="961" xr:uid="{82E15109-D400-454D-A864-0584ACF9BB78}"/>
    <cellStyle name="20% - Accent4 4" xfId="205" xr:uid="{0F2FA354-D8F0-4427-82FB-3DF072A0697E}"/>
    <cellStyle name="20% - Accent4 4 2" xfId="324" xr:uid="{F2090417-885A-49F0-A37B-3882B249BB94}"/>
    <cellStyle name="20% - Accent4 4 3" xfId="461" xr:uid="{E4D64527-51E9-46B8-A150-E616DC4D5EB6}"/>
    <cellStyle name="20% - Accent4 4 4" xfId="578" xr:uid="{AE0DBBE9-D3AD-4D9D-BBB4-BB450A5D7818}"/>
    <cellStyle name="20% - Accent4 4 5" xfId="895" xr:uid="{01004743-678E-4B44-B857-C414C67C43B7}"/>
    <cellStyle name="20% - Accent4 4 6" xfId="979" xr:uid="{BBA4F17D-FDDE-4811-8222-5245CAC87CED}"/>
    <cellStyle name="20% - Accent4 5" xfId="228" xr:uid="{C042BDA3-877A-4664-92F0-759D03CA25EB}"/>
    <cellStyle name="20% - Accent4 5 2" xfId="345" xr:uid="{AD9A5C90-29BD-4B46-BF4D-F830CA3722DB}"/>
    <cellStyle name="20% - Accent4 5 3" xfId="482" xr:uid="{76702236-06DB-4891-8F97-DE8834C7D5F6}"/>
    <cellStyle name="20% - Accent4 5 4" xfId="599" xr:uid="{9DC97D01-49E9-4579-9486-3A27384148A6}"/>
    <cellStyle name="20% - Accent4 5 5" xfId="914" xr:uid="{9F410B51-5BC5-451B-97DD-87E06655694F}"/>
    <cellStyle name="20% - Accent4 5 6" xfId="999" xr:uid="{8E28E472-C3A3-44F1-BBE2-0B2CACB52EE4}"/>
    <cellStyle name="20% - Accent4 6" xfId="247" xr:uid="{2BC94B17-1907-4FAF-874F-95A45BFD2456}"/>
    <cellStyle name="20% - Accent4 6 2" xfId="364" xr:uid="{5EAE2167-B103-4A34-9983-23A70A5E31BB}"/>
    <cellStyle name="20% - Accent4 6 3" xfId="501" xr:uid="{24780A33-968F-4F2F-86F4-EEDF37148B69}"/>
    <cellStyle name="20% - Accent4 6 4" xfId="618" xr:uid="{31794DEB-1D37-4976-8735-BD9E08E38BB5}"/>
    <cellStyle name="20% - Accent4 6 5" xfId="933" xr:uid="{9A9AE762-7710-4CA2-BC58-E8594370DB0A}"/>
    <cellStyle name="20% - Accent4 6 6" xfId="1018" xr:uid="{FD414668-5C85-411B-B445-8069C73E5EFA}"/>
    <cellStyle name="20% - Accent4 7" xfId="146" xr:uid="{74FF7B38-08F5-409B-891E-AD50FA3C46C9}"/>
    <cellStyle name="20% - Accent4 7 2" xfId="383" xr:uid="{4316FFE7-A2B4-4E54-89DA-F8D47A9F874A}"/>
    <cellStyle name="20% - Accent4 7 3" xfId="711" xr:uid="{04FEDCC6-0235-4608-9A94-3001839047B3}"/>
    <cellStyle name="20% - Accent4 7 4" xfId="759" xr:uid="{47CDD385-CE76-42C5-AC10-CB2A12454048}"/>
    <cellStyle name="20% - Accent4 8" xfId="266" xr:uid="{41026891-FF34-40E1-9C7A-2C7F646DCF53}"/>
    <cellStyle name="20% - Accent4 8 2" xfId="778" xr:uid="{FF3B6A98-7274-4ADA-AB96-BBB29E77E56F}"/>
    <cellStyle name="20% - Accent4 9" xfId="402" xr:uid="{BEA2273A-62D7-40A4-9CCF-AD5180B944A7}"/>
    <cellStyle name="20% - Accent4 9 2" xfId="798" xr:uid="{2117BAC8-5599-4D5A-96D2-B45C31E37C16}"/>
    <cellStyle name="20% - Accent5" xfId="43" builtinId="46" customBuiltin="1"/>
    <cellStyle name="20% - Accent5 10" xfId="523" xr:uid="{DE5C5BFB-52D1-4355-B153-F1338B38C518}"/>
    <cellStyle name="20% - Accent5 11" xfId="821" xr:uid="{AA51D67D-D81E-430E-8D71-C58A2EFF8E58}"/>
    <cellStyle name="20% - Accent5 12" xfId="682" xr:uid="{B8230433-38D3-4272-B58C-3A0D77D8E556}"/>
    <cellStyle name="20% - Accent5 13" xfId="840" xr:uid="{BB6A6EC8-AE8B-4892-890A-9A89AA03B07E}"/>
    <cellStyle name="20% - Accent5 2" xfId="75" xr:uid="{962A69F5-37C0-458A-AF6A-54199AA51913}"/>
    <cellStyle name="20% - Accent5 2 2" xfId="129" xr:uid="{9EEB66D8-0124-4E58-A493-30A65624172E}"/>
    <cellStyle name="20% - Accent5 2 2 2" xfId="687" xr:uid="{B5DD4DD6-098C-45A8-9E15-9ABCD436341B}"/>
    <cellStyle name="20% - Accent5 2 3" xfId="168" xr:uid="{964CAC3E-A9F9-4276-9590-50F410DD1014}"/>
    <cellStyle name="20% - Accent5 2 3 2" xfId="639" xr:uid="{50A5C7F7-80F4-4916-BC6C-D796C215864C}"/>
    <cellStyle name="20% - Accent5 2 4" xfId="288" xr:uid="{BBF6746A-528E-46A0-97A6-0A6252CECEE1}"/>
    <cellStyle name="20% - Accent5 2 5" xfId="424" xr:uid="{FCBEB59B-9169-41FE-9019-CCD1BF1B9C32}"/>
    <cellStyle name="20% - Accent5 2 6" xfId="542" xr:uid="{3436C3B0-3A24-4D1E-B79C-DF93FBFBC978}"/>
    <cellStyle name="20% - Accent5 2 7" xfId="859" xr:uid="{856291A9-65A6-4362-9B32-7E44D04D40BA}"/>
    <cellStyle name="20% - Accent5 2 8" xfId="634" xr:uid="{33A3B209-A617-452B-B15B-3D6901B1CFA5}"/>
    <cellStyle name="20% - Accent5 3" xfId="96" xr:uid="{6CE5E601-5C7A-4138-8FC3-509539D8DCE4}"/>
    <cellStyle name="20% - Accent5 3 2" xfId="189" xr:uid="{4CA94110-3DE2-4C38-A14F-B5BF90DE00DA}"/>
    <cellStyle name="20% - Accent5 3 2 2" xfId="730" xr:uid="{3D30239C-70DA-419A-A536-22F8F7181318}"/>
    <cellStyle name="20% - Accent5 3 3" xfId="308" xr:uid="{F85C61F4-CC6C-4BA7-9AFD-B1AFDEB4D735}"/>
    <cellStyle name="20% - Accent5 3 4" xfId="445" xr:uid="{E3511487-C952-42AE-AA32-9A235585C3DD}"/>
    <cellStyle name="20% - Accent5 3 5" xfId="562" xr:uid="{A3072795-A482-4590-BCD9-D574746F4019}"/>
    <cellStyle name="20% - Accent5 3 6" xfId="879" xr:uid="{8BEAA355-6FEC-4954-8D56-30169E100802}"/>
    <cellStyle name="20% - Accent5 3 7" xfId="964" xr:uid="{9DA1974C-FDC9-487C-81E2-8F1A5D2DE11A}"/>
    <cellStyle name="20% - Accent5 4" xfId="208" xr:uid="{DF0AB0C3-706E-4933-8037-F3B1E3891A72}"/>
    <cellStyle name="20% - Accent5 4 2" xfId="327" xr:uid="{B42EFE38-3534-4DBA-BC0A-F6A766A62A17}"/>
    <cellStyle name="20% - Accent5 4 3" xfId="464" xr:uid="{55C4A762-E3E3-4A17-99E7-536FD2943E1C}"/>
    <cellStyle name="20% - Accent5 4 4" xfId="581" xr:uid="{D4A32B84-3E9B-477F-8264-A86A35D04301}"/>
    <cellStyle name="20% - Accent5 4 5" xfId="898" xr:uid="{22C5835B-6791-47E3-95E0-073C8B9A8D35}"/>
    <cellStyle name="20% - Accent5 4 6" xfId="982" xr:uid="{13F55D5F-D96E-4B11-B718-E040F6208290}"/>
    <cellStyle name="20% - Accent5 5" xfId="231" xr:uid="{0B8A8C12-138E-4FAF-B64E-9DAA085A4DDA}"/>
    <cellStyle name="20% - Accent5 5 2" xfId="348" xr:uid="{6A4A5BBD-2AA6-4C1D-9793-E047E3AA4665}"/>
    <cellStyle name="20% - Accent5 5 3" xfId="485" xr:uid="{AB590BC1-B714-4BFC-8323-28A1D0622D97}"/>
    <cellStyle name="20% - Accent5 5 4" xfId="602" xr:uid="{811D7557-2295-4A62-A619-A242E337173B}"/>
    <cellStyle name="20% - Accent5 5 5" xfId="917" xr:uid="{41C43EE3-0E3C-4762-90A8-298F969B84CF}"/>
    <cellStyle name="20% - Accent5 5 6" xfId="1002" xr:uid="{4333231C-0AE5-4C9D-9E8B-9C168EDAE23D}"/>
    <cellStyle name="20% - Accent5 6" xfId="250" xr:uid="{D3CDBC1E-61F0-4241-886F-C49C1D2CB61E}"/>
    <cellStyle name="20% - Accent5 6 2" xfId="367" xr:uid="{D4019DE7-195E-4ED6-B215-721E713DDB62}"/>
    <cellStyle name="20% - Accent5 6 3" xfId="504" xr:uid="{008BC662-2B24-4712-9F42-8975761974B1}"/>
    <cellStyle name="20% - Accent5 6 4" xfId="621" xr:uid="{68C1C13D-B24A-4B7E-834C-BB93364A2E8E}"/>
    <cellStyle name="20% - Accent5 6 5" xfId="936" xr:uid="{523DFBDC-577B-4FD9-9E91-F319E245F4E6}"/>
    <cellStyle name="20% - Accent5 6 6" xfId="1021" xr:uid="{8325FEB4-A5E6-4570-BC4D-CB7A68F67C01}"/>
    <cellStyle name="20% - Accent5 7" xfId="149" xr:uid="{14B8122A-D35B-47A0-A53A-0E01BA9AD38C}"/>
    <cellStyle name="20% - Accent5 7 2" xfId="386" xr:uid="{36AFE125-B5FF-4488-ACAE-6489867B4A71}"/>
    <cellStyle name="20% - Accent5 7 3" xfId="714" xr:uid="{7B4FD602-6BA1-4C70-A4F2-D4CF01F955FF}"/>
    <cellStyle name="20% - Accent5 7 4" xfId="762" xr:uid="{2843FE0F-14AE-4378-AF91-AF61D5473633}"/>
    <cellStyle name="20% - Accent5 8" xfId="269" xr:uid="{C93554F5-BFED-4601-B986-396599D3925A}"/>
    <cellStyle name="20% - Accent5 8 2" xfId="781" xr:uid="{FB3E8D37-E7AE-43A2-8791-FCF884729972}"/>
    <cellStyle name="20% - Accent5 9" xfId="405" xr:uid="{A9F33F85-89F2-4C99-8B0E-27A22AD2CFC3}"/>
    <cellStyle name="20% - Accent5 9 2" xfId="801" xr:uid="{7D2B8840-2235-43F5-AF89-DD467958EDA1}"/>
    <cellStyle name="20% - Accent6" xfId="47" builtinId="50" customBuiltin="1"/>
    <cellStyle name="20% - Accent6 10" xfId="526" xr:uid="{302F0AA9-066F-4062-9294-FDAC7ED10B6B}"/>
    <cellStyle name="20% - Accent6 11" xfId="824" xr:uid="{43F15542-46C0-4298-AF06-771A4450273B}"/>
    <cellStyle name="20% - Accent6 12" xfId="632" xr:uid="{7E2DFC54-171A-429C-B225-C393D68F66FE}"/>
    <cellStyle name="20% - Accent6 13" xfId="843" xr:uid="{ED1E1DA0-2DA5-4C0F-BD2D-7E951929F59C}"/>
    <cellStyle name="20% - Accent6 2" xfId="78" xr:uid="{0DA2DB68-7D19-4FBF-AF51-4740D07F8BB6}"/>
    <cellStyle name="20% - Accent6 2 2" xfId="133" xr:uid="{C9DA4E66-7F99-456D-831C-603FAEF9B76C}"/>
    <cellStyle name="20% - Accent6 2 2 2" xfId="729" xr:uid="{D005035B-54F1-456B-9757-E9F02BAFF684}"/>
    <cellStyle name="20% - Accent6 2 3" xfId="171" xr:uid="{12AF40CF-D063-41FE-ACF0-A2B6F4D7F121}"/>
    <cellStyle name="20% - Accent6 2 3 2" xfId="728" xr:uid="{05CDC945-8E30-4F42-AC17-F5DADD5E5E82}"/>
    <cellStyle name="20% - Accent6 2 4" xfId="291" xr:uid="{FF47A13A-E8F0-40CB-B360-716B33BCE20C}"/>
    <cellStyle name="20% - Accent6 2 5" xfId="427" xr:uid="{E9AB774A-C26D-44BB-8E02-A8D9D3E7B0BF}"/>
    <cellStyle name="20% - Accent6 2 6" xfId="545" xr:uid="{92A1C01D-BD04-43B1-8CCD-8639AFDBDFE1}"/>
    <cellStyle name="20% - Accent6 2 7" xfId="862" xr:uid="{79646795-F4F2-447F-B44A-568A79C388D6}"/>
    <cellStyle name="20% - Accent6 2 8" xfId="748" xr:uid="{BAE2AED3-2FF3-4A29-BD35-48DAB75503EA}"/>
    <cellStyle name="20% - Accent6 3" xfId="99" xr:uid="{DF97602F-14EE-4672-B2AD-9CECE2261567}"/>
    <cellStyle name="20% - Accent6 3 2" xfId="192" xr:uid="{F54F1E17-EA33-481B-A4B4-D1FA9024DD33}"/>
    <cellStyle name="20% - Accent6 3 2 2" xfId="694" xr:uid="{90A5613E-5E5D-40EF-A276-F84A8A0D915A}"/>
    <cellStyle name="20% - Accent6 3 3" xfId="311" xr:uid="{E854CF04-431C-4ECA-B294-0561F6494CC6}"/>
    <cellStyle name="20% - Accent6 3 4" xfId="448" xr:uid="{DFB7A0EC-923C-4103-9AD6-09B24A0F20FA}"/>
    <cellStyle name="20% - Accent6 3 5" xfId="565" xr:uid="{A1D88B96-3FE3-462B-90CB-F44241260E2D}"/>
    <cellStyle name="20% - Accent6 3 6" xfId="882" xr:uid="{553009A0-3EC2-4038-A840-3DF44C95C3E7}"/>
    <cellStyle name="20% - Accent6 3 7" xfId="967" xr:uid="{7BFD2394-4602-47A2-92A3-81B6F1F12F82}"/>
    <cellStyle name="20% - Accent6 4" xfId="211" xr:uid="{4E04C45B-F2CC-410F-BFF6-BB0252688248}"/>
    <cellStyle name="20% - Accent6 4 2" xfId="330" xr:uid="{52F8BEFD-DA5E-4DE0-B4CD-A4A596767953}"/>
    <cellStyle name="20% - Accent6 4 3" xfId="467" xr:uid="{F1A2FAE3-C317-4FCD-9AAA-C6E3AD56FDEF}"/>
    <cellStyle name="20% - Accent6 4 4" xfId="584" xr:uid="{953E01EC-5AD9-4F8E-AB54-97EBFE714775}"/>
    <cellStyle name="20% - Accent6 4 5" xfId="901" xr:uid="{36DC7CC7-DB62-42E3-B207-772B4EDB6166}"/>
    <cellStyle name="20% - Accent6 4 6" xfId="985" xr:uid="{07811373-7F0A-4113-837C-EF2C09F18F70}"/>
    <cellStyle name="20% - Accent6 5" xfId="234" xr:uid="{BEB02659-797B-4226-AEA2-E13328E3338B}"/>
    <cellStyle name="20% - Accent6 5 2" xfId="351" xr:uid="{7A111F0C-3546-47CB-A9BE-C07DDA527ED1}"/>
    <cellStyle name="20% - Accent6 5 3" xfId="488" xr:uid="{69EF1C90-0403-485E-8C71-E5FD5920BE62}"/>
    <cellStyle name="20% - Accent6 5 4" xfId="605" xr:uid="{A79A1BD0-33F0-4493-A240-F946B611A02A}"/>
    <cellStyle name="20% - Accent6 5 5" xfId="920" xr:uid="{CD15BACA-809F-4F0A-A951-50EAB3B7BC7F}"/>
    <cellStyle name="20% - Accent6 5 6" xfId="1005" xr:uid="{99AE7A92-A6C0-4A66-8D94-DAFB7168CD2B}"/>
    <cellStyle name="20% - Accent6 6" xfId="253" xr:uid="{1D82012A-5D11-4936-9134-33CE1E25E28B}"/>
    <cellStyle name="20% - Accent6 6 2" xfId="370" xr:uid="{13B09FFD-C38D-44FE-842F-D65BA49D91F6}"/>
    <cellStyle name="20% - Accent6 6 3" xfId="507" xr:uid="{84B8AF20-1AEC-4D9C-B0F7-14A509D3B0E8}"/>
    <cellStyle name="20% - Accent6 6 4" xfId="624" xr:uid="{85137865-B116-4D5C-96D9-B62CC99D5209}"/>
    <cellStyle name="20% - Accent6 6 5" xfId="939" xr:uid="{546A40A0-426F-4925-B1CB-832A382CB0B5}"/>
    <cellStyle name="20% - Accent6 6 6" xfId="1024" xr:uid="{11A01A36-DA4F-480A-B085-C5B80CFFD810}"/>
    <cellStyle name="20% - Accent6 7" xfId="152" xr:uid="{D86AE971-463F-4057-9F2C-075C372B8B6E}"/>
    <cellStyle name="20% - Accent6 7 2" xfId="389" xr:uid="{22CFF26A-696D-44A5-9E19-6F70C4348960}"/>
    <cellStyle name="20% - Accent6 7 3" xfId="717" xr:uid="{855F7025-53BA-491D-8C13-695B330ED7DB}"/>
    <cellStyle name="20% - Accent6 7 4" xfId="765" xr:uid="{BF58E308-AA9F-4D83-8404-C1A5293A0301}"/>
    <cellStyle name="20% - Accent6 8" xfId="272" xr:uid="{FA79D542-C46F-460A-99E0-393591E165DE}"/>
    <cellStyle name="20% - Accent6 8 2" xfId="784" xr:uid="{491535B1-2FC1-46EA-8F82-56A9079ACA67}"/>
    <cellStyle name="20% - Accent6 9" xfId="408" xr:uid="{D30B1870-B211-4128-9FC4-2A89FD8A380C}"/>
    <cellStyle name="20% - Accent6 9 2" xfId="804" xr:uid="{538CED4A-6176-415E-9FE7-DD527D9B3305}"/>
    <cellStyle name="40% - Accent1" xfId="28" builtinId="31" customBuiltin="1"/>
    <cellStyle name="40% - Accent1 10" xfId="512" xr:uid="{B6836A4A-8313-435F-B01D-F1E23300C9E4}"/>
    <cellStyle name="40% - Accent1 11" xfId="810" xr:uid="{9487BBF6-A087-4A9E-B130-DC04E2C41049}"/>
    <cellStyle name="40% - Accent1 12" xfId="737" xr:uid="{6E7BD00D-B02B-4A95-8B29-893D1D0E93A7}"/>
    <cellStyle name="40% - Accent1 13" xfId="829" xr:uid="{777624A2-EDF1-44A4-A93B-3721001BB7AE}"/>
    <cellStyle name="40% - Accent1 2" xfId="64" xr:uid="{C1273459-C244-4FAA-8DA7-53ACC3B09718}"/>
    <cellStyle name="40% - Accent1 2 2" xfId="114" xr:uid="{E0924AD0-BED2-419B-982A-497DBF22CA3E}"/>
    <cellStyle name="40% - Accent1 2 2 2" xfId="652" xr:uid="{337093DF-AC1B-4D29-B700-01B12F7BB885}"/>
    <cellStyle name="40% - Accent1 2 3" xfId="157" xr:uid="{5016F720-6286-412A-B847-E1B0B9F2CC97}"/>
    <cellStyle name="40% - Accent1 2 3 2" xfId="670" xr:uid="{5A808613-7BE6-4797-A218-49F2F59F57BB}"/>
    <cellStyle name="40% - Accent1 2 4" xfId="277" xr:uid="{2AA4517F-5949-454A-9C55-D1EABCCDE8CB}"/>
    <cellStyle name="40% - Accent1 2 5" xfId="413" xr:uid="{0C00F294-4FB3-4B04-A430-6689C8F29EEF}"/>
    <cellStyle name="40% - Accent1 2 6" xfId="531" xr:uid="{9ECA0277-4FB5-4D63-AF5C-50E18593FD1D}"/>
    <cellStyle name="40% - Accent1 2 7" xfId="848" xr:uid="{315A8BAB-9D00-4DC0-BED1-96E546A5EF5C}"/>
    <cellStyle name="40% - Accent1 2 8" xfId="945" xr:uid="{DEF43926-14C9-4697-A250-CCBB7E9D8868}"/>
    <cellStyle name="40% - Accent1 3" xfId="85" xr:uid="{8280DC1C-DDD4-4ACF-96EF-C7180746829A}"/>
    <cellStyle name="40% - Accent1 3 2" xfId="178" xr:uid="{41C687A0-03EB-4258-A133-B36D43C43B3D}"/>
    <cellStyle name="40% - Accent1 3 2 2" xfId="672" xr:uid="{7E512EA0-24AF-42F4-A8B5-BEC30EA85FE4}"/>
    <cellStyle name="40% - Accent1 3 3" xfId="297" xr:uid="{10A9387F-CED6-4D18-90CD-65E649C827C9}"/>
    <cellStyle name="40% - Accent1 3 4" xfId="434" xr:uid="{CE4D8FC7-9B71-4C45-A7F4-F6962469A393}"/>
    <cellStyle name="40% - Accent1 3 5" xfId="551" xr:uid="{B99BC263-4789-47C0-A4ED-A26C457617EE}"/>
    <cellStyle name="40% - Accent1 3 6" xfId="868" xr:uid="{5809B507-9308-4640-93AA-193B42372E4A}"/>
    <cellStyle name="40% - Accent1 3 7" xfId="953" xr:uid="{38A6D934-A51F-4C44-B74B-33D355B78E35}"/>
    <cellStyle name="40% - Accent1 4" xfId="197" xr:uid="{9CB262F5-96F4-454C-9CF3-B0BB1FA29ABA}"/>
    <cellStyle name="40% - Accent1 4 2" xfId="316" xr:uid="{BEC9466B-B4FE-4814-85AA-694418CDEC19}"/>
    <cellStyle name="40% - Accent1 4 3" xfId="453" xr:uid="{6DBBD82E-6D5A-44CC-9E92-D1FAD3B8B18B}"/>
    <cellStyle name="40% - Accent1 4 4" xfId="570" xr:uid="{8C26B418-F1B6-42AF-84EE-5F2BAF64A235}"/>
    <cellStyle name="40% - Accent1 4 5" xfId="887" xr:uid="{FB56B1A9-A77E-48E5-A677-E6116A0B2057}"/>
    <cellStyle name="40% - Accent1 4 6" xfId="971" xr:uid="{77ED4AE8-DB3D-4710-B034-52AADC3A4487}"/>
    <cellStyle name="40% - Accent1 5" xfId="220" xr:uid="{9917B557-4A0B-4BD7-8D81-F92716210632}"/>
    <cellStyle name="40% - Accent1 5 2" xfId="337" xr:uid="{4C61FFF3-9023-45BD-81EA-54210CB9A201}"/>
    <cellStyle name="40% - Accent1 5 3" xfId="474" xr:uid="{6B4A1D5F-B1C1-424F-8D32-3814B1D67A37}"/>
    <cellStyle name="40% - Accent1 5 4" xfId="591" xr:uid="{6E400228-3A38-4245-92CB-DEED9D9013D2}"/>
    <cellStyle name="40% - Accent1 5 5" xfId="906" xr:uid="{5C28DE27-BDAF-4579-8ED2-86E4E2406F48}"/>
    <cellStyle name="40% - Accent1 5 6" xfId="991" xr:uid="{3C0DDE71-9E2E-4406-B506-4E20683A02A0}"/>
    <cellStyle name="40% - Accent1 6" xfId="239" xr:uid="{942F52D5-BCDD-4717-B524-C5B48604772B}"/>
    <cellStyle name="40% - Accent1 6 2" xfId="356" xr:uid="{4A55E239-323D-4C65-8D95-59C77C689FD1}"/>
    <cellStyle name="40% - Accent1 6 3" xfId="493" xr:uid="{8D80F9EC-3426-45A8-9839-2F1C06430243}"/>
    <cellStyle name="40% - Accent1 6 4" xfId="610" xr:uid="{F4A77598-C8EF-4F1D-BD7A-CEFAB1CE11B6}"/>
    <cellStyle name="40% - Accent1 6 5" xfId="925" xr:uid="{EBBF0EC2-0E8E-45B9-AF97-6E588B6848D5}"/>
    <cellStyle name="40% - Accent1 6 6" xfId="1010" xr:uid="{B796D41C-0A33-4757-B471-7C3B3E139164}"/>
    <cellStyle name="40% - Accent1 7" xfId="138" xr:uid="{BF6DB3B7-5956-4824-A1CD-8ADED7A624C1}"/>
    <cellStyle name="40% - Accent1 7 2" xfId="375" xr:uid="{4E06AE92-DC63-4B20-BAFD-EF34C2E74B38}"/>
    <cellStyle name="40% - Accent1 7 3" xfId="703" xr:uid="{B386FDF3-600E-4F3C-BF88-9DCFCDA444A9}"/>
    <cellStyle name="40% - Accent1 7 4" xfId="751" xr:uid="{42432DEF-6B16-480E-A554-249A10CC7D8C}"/>
    <cellStyle name="40% - Accent1 8" xfId="258" xr:uid="{13073B6E-0698-4A1A-8F3C-98C7146CE13A}"/>
    <cellStyle name="40% - Accent1 8 2" xfId="770" xr:uid="{A862BAAD-9620-433E-99A4-1E90D2F0EE1F}"/>
    <cellStyle name="40% - Accent1 9" xfId="394" xr:uid="{FC294C20-4AEC-412E-8288-7A73F2B6F964}"/>
    <cellStyle name="40% - Accent1 9 2" xfId="790" xr:uid="{17A7805D-8667-4155-A921-4D3D492DD450}"/>
    <cellStyle name="40% - Accent2" xfId="32" builtinId="35" customBuiltin="1"/>
    <cellStyle name="40% - Accent2 10" xfId="515" xr:uid="{1E61F113-3329-4BB8-A54F-23441675F796}"/>
    <cellStyle name="40% - Accent2 11" xfId="813" xr:uid="{CBC3209C-02A2-4261-BA0C-9D8419773644}"/>
    <cellStyle name="40% - Accent2 12" xfId="651" xr:uid="{820C1FC2-2298-452B-88B1-D669A5BD585B}"/>
    <cellStyle name="40% - Accent2 13" xfId="832" xr:uid="{E6791B9F-555B-42E5-A8CB-615E2B24B971}"/>
    <cellStyle name="40% - Accent2 2" xfId="67" xr:uid="{D688D204-6CAF-4675-AB29-A5733D43B8E1}"/>
    <cellStyle name="40% - Accent2 2 2" xfId="118" xr:uid="{2632CEA4-2C3C-4151-B266-0EF60961B010}"/>
    <cellStyle name="40% - Accent2 2 2 2" xfId="684" xr:uid="{70DCB4E8-DEFC-4342-B414-F577F36AE02B}"/>
    <cellStyle name="40% - Accent2 2 3" xfId="160" xr:uid="{4BBA469E-83C2-4339-8B38-A58B145AD19A}"/>
    <cellStyle name="40% - Accent2 2 3 2" xfId="641" xr:uid="{FECED93A-D73C-47BB-A892-5F2252CC625A}"/>
    <cellStyle name="40% - Accent2 2 4" xfId="280" xr:uid="{08092F1F-030E-4AC4-87D9-DE49A97A35D9}"/>
    <cellStyle name="40% - Accent2 2 5" xfId="416" xr:uid="{5196A160-F9F8-4D06-A6A9-CE998B56D6DD}"/>
    <cellStyle name="40% - Accent2 2 6" xfId="534" xr:uid="{1B9B3382-ED76-4C82-9C38-E59E958058A4}"/>
    <cellStyle name="40% - Accent2 2 7" xfId="851" xr:uid="{703578B9-FB60-400B-A9E6-4498A333A35F}"/>
    <cellStyle name="40% - Accent2 2 8" xfId="58" xr:uid="{34EF85AB-7AED-44AD-82C5-5940F7E79102}"/>
    <cellStyle name="40% - Accent2 3" xfId="88" xr:uid="{D844523E-DD08-4E83-A571-0EC26F6B66A7}"/>
    <cellStyle name="40% - Accent2 3 2" xfId="181" xr:uid="{9A98D1B2-08F1-4D45-B6C8-357FC3072514}"/>
    <cellStyle name="40% - Accent2 3 2 2" xfId="635" xr:uid="{63C70F21-3A87-4DE5-9E59-D39D35A4FB57}"/>
    <cellStyle name="40% - Accent2 3 3" xfId="300" xr:uid="{93EF9FB8-E798-420C-A207-CCCD31D012D8}"/>
    <cellStyle name="40% - Accent2 3 4" xfId="437" xr:uid="{9C782A11-BC7F-4925-AF46-F4A2A518A2E6}"/>
    <cellStyle name="40% - Accent2 3 5" xfId="554" xr:uid="{05BC53D0-F224-4970-8B88-BAF21F02E8B0}"/>
    <cellStyle name="40% - Accent2 3 6" xfId="871" xr:uid="{B9A93B7D-8530-438A-9134-1C32CBED5713}"/>
    <cellStyle name="40% - Accent2 3 7" xfId="956" xr:uid="{A4D04CD4-F6A3-46EA-8497-5496390002A5}"/>
    <cellStyle name="40% - Accent2 4" xfId="200" xr:uid="{8699A26F-ED6D-47D0-98B3-B0A9FFD25EB2}"/>
    <cellStyle name="40% - Accent2 4 2" xfId="319" xr:uid="{8D8B1CDB-2694-4877-B68F-DE455A068AC0}"/>
    <cellStyle name="40% - Accent2 4 3" xfId="456" xr:uid="{0A43168A-C4A1-42B7-822B-9B1FC4B7A267}"/>
    <cellStyle name="40% - Accent2 4 4" xfId="573" xr:uid="{7D78A392-680C-4B38-A5A4-D6F772FBD5A8}"/>
    <cellStyle name="40% - Accent2 4 5" xfId="890" xr:uid="{C203170D-4C1D-4824-B276-E044E90BB28A}"/>
    <cellStyle name="40% - Accent2 4 6" xfId="974" xr:uid="{78286D10-2EB2-461C-956B-95DEAC986F06}"/>
    <cellStyle name="40% - Accent2 5" xfId="223" xr:uid="{9098CD15-7CFA-4582-82F9-7085DC2A9966}"/>
    <cellStyle name="40% - Accent2 5 2" xfId="340" xr:uid="{2B758462-A4C6-49F7-A42D-B49549C72068}"/>
    <cellStyle name="40% - Accent2 5 3" xfId="477" xr:uid="{1756CE90-12C2-4147-817C-0EBB338ECC45}"/>
    <cellStyle name="40% - Accent2 5 4" xfId="594" xr:uid="{82FCBAF1-8D54-43CA-B861-631C143A58EC}"/>
    <cellStyle name="40% - Accent2 5 5" xfId="909" xr:uid="{DEADBD13-66D2-4B62-91F0-50CA5E0EC806}"/>
    <cellStyle name="40% - Accent2 5 6" xfId="994" xr:uid="{411A21ED-123F-45C7-9CA2-3A63F01333F0}"/>
    <cellStyle name="40% - Accent2 6" xfId="242" xr:uid="{88734C79-2B8C-429B-9EAB-B74F49C3FF2B}"/>
    <cellStyle name="40% - Accent2 6 2" xfId="359" xr:uid="{3BD2CA90-9C51-42CA-BE20-A2D49A771317}"/>
    <cellStyle name="40% - Accent2 6 3" xfId="496" xr:uid="{C91A8047-9BBF-4CF9-A6C1-39565EF11414}"/>
    <cellStyle name="40% - Accent2 6 4" xfId="613" xr:uid="{D573F437-657A-42D7-8522-9F927894E5D4}"/>
    <cellStyle name="40% - Accent2 6 5" xfId="928" xr:uid="{7258028A-BB67-45D6-8152-B9D5CB606FB8}"/>
    <cellStyle name="40% - Accent2 6 6" xfId="1013" xr:uid="{1146DF25-6A90-4949-B348-DE42B947055A}"/>
    <cellStyle name="40% - Accent2 7" xfId="141" xr:uid="{5EE00A3C-A2F0-444A-98A1-A01BDC7D1656}"/>
    <cellStyle name="40% - Accent2 7 2" xfId="378" xr:uid="{E4128520-440F-44F3-A700-75C5234C16FC}"/>
    <cellStyle name="40% - Accent2 7 3" xfId="706" xr:uid="{3EDAAA74-776C-4AD0-B018-85625CB67208}"/>
    <cellStyle name="40% - Accent2 7 4" xfId="754" xr:uid="{697371EB-1A41-4663-A901-AF89681786CE}"/>
    <cellStyle name="40% - Accent2 8" xfId="261" xr:uid="{7F4A58C1-BF18-427E-B7C7-8DA3A7345897}"/>
    <cellStyle name="40% - Accent2 8 2" xfId="773" xr:uid="{DFAB7DE5-7E40-4F04-955C-DCA5402A5023}"/>
    <cellStyle name="40% - Accent2 9" xfId="397" xr:uid="{68C69BBA-3CD5-4096-B92C-574E5E4D2227}"/>
    <cellStyle name="40% - Accent2 9 2" xfId="793" xr:uid="{2920533A-2802-4159-9C8F-DE764CCDC2C6}"/>
    <cellStyle name="40% - Accent3" xfId="36" builtinId="39" customBuiltin="1"/>
    <cellStyle name="40% - Accent3 10" xfId="518" xr:uid="{77876883-7DA4-40A4-822F-5F8343590BCD}"/>
    <cellStyle name="40% - Accent3 11" xfId="816" xr:uid="{212E75E1-B40A-49F7-BD2F-38962EA0784B}"/>
    <cellStyle name="40% - Accent3 12" xfId="647" xr:uid="{26C29D53-F918-43D7-AAC2-B81DEDCA0FFA}"/>
    <cellStyle name="40% - Accent3 13" xfId="835" xr:uid="{884E9D95-2530-4A2D-9962-06FF5B5F4DB3}"/>
    <cellStyle name="40% - Accent3 2" xfId="70" xr:uid="{9CF2F263-2F54-45E0-A463-1E303CE50926}"/>
    <cellStyle name="40% - Accent3 2 2" xfId="122" xr:uid="{5C50BB39-5EC1-4E66-81A1-A67A7FFA30FB}"/>
    <cellStyle name="40% - Accent3 2 2 2" xfId="733" xr:uid="{DAD4C0BC-4A40-4493-892E-6596118BEBE0}"/>
    <cellStyle name="40% - Accent3 2 3" xfId="163" xr:uid="{8660C356-5811-47B5-BF84-48AC911F37D3}"/>
    <cellStyle name="40% - Accent3 2 3 2" xfId="648" xr:uid="{D0EF8370-0743-4FBD-A02C-95B77BE86AE3}"/>
    <cellStyle name="40% - Accent3 2 4" xfId="283" xr:uid="{CDF77AA9-B023-43F0-BEF8-3000FE3714F4}"/>
    <cellStyle name="40% - Accent3 2 5" xfId="419" xr:uid="{4BD3A620-5616-4BAA-AAA2-EB597AE3DB61}"/>
    <cellStyle name="40% - Accent3 2 6" xfId="537" xr:uid="{28A3ABBC-1635-4554-A165-102B70AA9E68}"/>
    <cellStyle name="40% - Accent3 2 7" xfId="854" xr:uid="{9F7322E8-FC6A-4CFA-B6CD-C21DE8962CC3}"/>
    <cellStyle name="40% - Accent3 2 8" xfId="633" xr:uid="{70B5280B-60E4-4A23-BDB0-2D8AAB34B0F2}"/>
    <cellStyle name="40% - Accent3 3" xfId="91" xr:uid="{219E9CCD-B01F-4E9C-A90E-D34BB97CAECC}"/>
    <cellStyle name="40% - Accent3 3 2" xfId="184" xr:uid="{FEF6D443-02A4-4006-9E9C-50EC0306F379}"/>
    <cellStyle name="40% - Accent3 3 2 2" xfId="631" xr:uid="{73E5DBF2-E31D-4DBA-A646-A569382BC907}"/>
    <cellStyle name="40% - Accent3 3 3" xfId="303" xr:uid="{C4F85F78-B810-4074-A804-6DC6A4122232}"/>
    <cellStyle name="40% - Accent3 3 4" xfId="440" xr:uid="{3D41544A-6A79-4B11-AFFF-390C3F4A5CC5}"/>
    <cellStyle name="40% - Accent3 3 5" xfId="557" xr:uid="{103F9711-E6C6-452B-B989-003131484147}"/>
    <cellStyle name="40% - Accent3 3 6" xfId="874" xr:uid="{FE3F4800-56B2-4857-BB11-88B1BC7475A4}"/>
    <cellStyle name="40% - Accent3 3 7" xfId="959" xr:uid="{03574C1D-3BC1-4946-8156-E55DE1492BCA}"/>
    <cellStyle name="40% - Accent3 4" xfId="203" xr:uid="{24B9F6F7-8AEA-4D61-98C0-475F9FC3AA1D}"/>
    <cellStyle name="40% - Accent3 4 2" xfId="322" xr:uid="{C10E6BC7-F9F8-4084-97A6-79E644D4A7C3}"/>
    <cellStyle name="40% - Accent3 4 3" xfId="459" xr:uid="{4FA32BBA-240F-451F-9503-3545490B30C0}"/>
    <cellStyle name="40% - Accent3 4 4" xfId="576" xr:uid="{8646550C-0B64-4210-93F6-8F91F54EBDC7}"/>
    <cellStyle name="40% - Accent3 4 5" xfId="893" xr:uid="{7CE8EF37-9A13-4663-95EB-3728B8AD9378}"/>
    <cellStyle name="40% - Accent3 4 6" xfId="977" xr:uid="{FD59DF24-6F98-4BA3-880F-A59CEACA6F44}"/>
    <cellStyle name="40% - Accent3 5" xfId="226" xr:uid="{8F0FC0E4-5466-4844-A594-9B9E6BD7DC16}"/>
    <cellStyle name="40% - Accent3 5 2" xfId="343" xr:uid="{469C6360-BDF6-4F77-B18B-441E24F309F7}"/>
    <cellStyle name="40% - Accent3 5 3" xfId="480" xr:uid="{A2465CD4-B0A7-4388-B71A-95C6FAFA4615}"/>
    <cellStyle name="40% - Accent3 5 4" xfId="597" xr:uid="{71BBF121-90AB-47D6-BFED-C1AD2BD15C6A}"/>
    <cellStyle name="40% - Accent3 5 5" xfId="912" xr:uid="{F2CA3054-226D-4215-88DF-473B325ABFE7}"/>
    <cellStyle name="40% - Accent3 5 6" xfId="997" xr:uid="{C51EA14F-0BE1-4484-907E-00C09728779F}"/>
    <cellStyle name="40% - Accent3 6" xfId="245" xr:uid="{4FFCD4B9-B42F-4B35-B649-3C1D7C4E6449}"/>
    <cellStyle name="40% - Accent3 6 2" xfId="362" xr:uid="{3C18456F-E9B2-4D82-BDAC-D5EA45EE6687}"/>
    <cellStyle name="40% - Accent3 6 3" xfId="499" xr:uid="{CC88971E-A375-431F-955E-C4D3ABEB0F02}"/>
    <cellStyle name="40% - Accent3 6 4" xfId="616" xr:uid="{F1C2DB25-2640-4213-AFAF-98248AD9AC6E}"/>
    <cellStyle name="40% - Accent3 6 5" xfId="931" xr:uid="{566BF245-8A05-4769-B7F0-BB49B4AF3ABD}"/>
    <cellStyle name="40% - Accent3 6 6" xfId="1016" xr:uid="{6884797C-87A5-4AF8-B432-90CE31760E46}"/>
    <cellStyle name="40% - Accent3 7" xfId="144" xr:uid="{18CAF803-2699-4B3A-BB0B-8EC45024D972}"/>
    <cellStyle name="40% - Accent3 7 2" xfId="381" xr:uid="{F5DE59F6-5000-405B-9703-04E0E1E34D0C}"/>
    <cellStyle name="40% - Accent3 7 3" xfId="709" xr:uid="{95A4F7AA-9E87-4B09-B5ED-FF7EC0ED914F}"/>
    <cellStyle name="40% - Accent3 7 4" xfId="757" xr:uid="{A21DC52A-9516-448D-921A-C9459C51AFF3}"/>
    <cellStyle name="40% - Accent3 8" xfId="264" xr:uid="{BB85C88F-A5D9-41C2-B494-C0B49D167AAC}"/>
    <cellStyle name="40% - Accent3 8 2" xfId="776" xr:uid="{21417939-F451-488C-A30E-9729AD6923E9}"/>
    <cellStyle name="40% - Accent3 9" xfId="400" xr:uid="{CF79B201-5603-48A5-9228-67E6EDD1E904}"/>
    <cellStyle name="40% - Accent3 9 2" xfId="796" xr:uid="{FF6DB44A-556D-404D-B5E4-22FFC00A0AEB}"/>
    <cellStyle name="40% - Accent4" xfId="40" builtinId="43" customBuiltin="1"/>
    <cellStyle name="40% - Accent4 10" xfId="521" xr:uid="{D6F9CE50-D402-4533-AFF3-649DE1EDC9FD}"/>
    <cellStyle name="40% - Accent4 11" xfId="819" xr:uid="{6AEE58F3-D252-45CB-9B59-47C3B14B17E2}"/>
    <cellStyle name="40% - Accent4 12" xfId="683" xr:uid="{BD43833C-4266-4CFE-B9EF-0F61DBCABAC1}"/>
    <cellStyle name="40% - Accent4 13" xfId="838" xr:uid="{284A3AB7-6FF1-40F2-8E1F-779AAEBD90E2}"/>
    <cellStyle name="40% - Accent4 2" xfId="73" xr:uid="{81F28345-805E-4833-A681-A344935DE42D}"/>
    <cellStyle name="40% - Accent4 2 2" xfId="126" xr:uid="{6B472033-CF96-4EB6-BA0D-AFDAF114E247}"/>
    <cellStyle name="40% - Accent4 2 2 2" xfId="636" xr:uid="{B41490C9-7036-445B-BCFE-908E1D469318}"/>
    <cellStyle name="40% - Accent4 2 3" xfId="166" xr:uid="{F8F553E5-5232-4357-A5F1-8958D9BD86AB}"/>
    <cellStyle name="40% - Accent4 2 3 2" xfId="659" xr:uid="{3640281E-2AEC-4174-B938-5FA02F86898E}"/>
    <cellStyle name="40% - Accent4 2 4" xfId="286" xr:uid="{89E1029A-05E5-40E6-A22E-047B9B44CAD9}"/>
    <cellStyle name="40% - Accent4 2 5" xfId="422" xr:uid="{22EE5934-270B-4ACE-8E2E-23ED7B8E19DC}"/>
    <cellStyle name="40% - Accent4 2 6" xfId="540" xr:uid="{08ADC93D-BF7E-43A0-90A8-8E6EA9FB954C}"/>
    <cellStyle name="40% - Accent4 2 7" xfId="857" xr:uid="{DA989FEC-5855-49C7-B594-54427B8ECFC1}"/>
    <cellStyle name="40% - Accent4 2 8" xfId="674" xr:uid="{989056B6-304E-46C4-88EF-DEFCF1977208}"/>
    <cellStyle name="40% - Accent4 3" xfId="94" xr:uid="{21F5242E-4A61-4B0E-A700-3807632F8DCB}"/>
    <cellStyle name="40% - Accent4 3 2" xfId="187" xr:uid="{9B5A195A-653D-4C3C-8F65-C1B476408695}"/>
    <cellStyle name="40% - Accent4 3 2 2" xfId="662" xr:uid="{989FE5D8-7294-4789-9BF3-7C2036D8CF33}"/>
    <cellStyle name="40% - Accent4 3 3" xfId="306" xr:uid="{FC9D6819-C452-4EDE-8E30-961650877D0F}"/>
    <cellStyle name="40% - Accent4 3 4" xfId="443" xr:uid="{6F2102B6-A1E0-4F3D-9EEC-225C9CE27AE6}"/>
    <cellStyle name="40% - Accent4 3 5" xfId="560" xr:uid="{777F13D2-6471-4491-8321-E557133AF348}"/>
    <cellStyle name="40% - Accent4 3 6" xfId="877" xr:uid="{9D27D26E-01EF-46D1-A72C-B12E1B98849E}"/>
    <cellStyle name="40% - Accent4 3 7" xfId="962" xr:uid="{4E3C6597-E890-41E6-AA35-766B18188F27}"/>
    <cellStyle name="40% - Accent4 4" xfId="206" xr:uid="{DCC56C3D-34F1-4FBF-90F9-6CBA378E0058}"/>
    <cellStyle name="40% - Accent4 4 2" xfId="325" xr:uid="{95F68E5E-B56D-4C41-B9A9-263F53EFFF23}"/>
    <cellStyle name="40% - Accent4 4 3" xfId="462" xr:uid="{99C1C85E-BF7C-4750-8F9E-951C1A48873F}"/>
    <cellStyle name="40% - Accent4 4 4" xfId="579" xr:uid="{7B61410A-E2CC-4499-98A1-546782F22673}"/>
    <cellStyle name="40% - Accent4 4 5" xfId="896" xr:uid="{B9F08B78-ED63-4476-BC32-37F34471AA78}"/>
    <cellStyle name="40% - Accent4 4 6" xfId="980" xr:uid="{20050165-4673-436E-9D30-9DC614606141}"/>
    <cellStyle name="40% - Accent4 5" xfId="229" xr:uid="{8C22B450-B60B-4417-BE4E-5897C9C88A53}"/>
    <cellStyle name="40% - Accent4 5 2" xfId="346" xr:uid="{9DA07553-4A82-461C-B2AB-AB1173DBD372}"/>
    <cellStyle name="40% - Accent4 5 3" xfId="483" xr:uid="{636C4761-D768-40A3-B5FB-9A3FC70D7B41}"/>
    <cellStyle name="40% - Accent4 5 4" xfId="600" xr:uid="{F2808730-0EC5-4E0A-8430-66540798DB28}"/>
    <cellStyle name="40% - Accent4 5 5" xfId="915" xr:uid="{2C326032-02F6-47C9-8A63-A00A87E8BFB3}"/>
    <cellStyle name="40% - Accent4 5 6" xfId="1000" xr:uid="{0C7FBFE1-16B5-4FA3-A4CD-61EFB4C6D852}"/>
    <cellStyle name="40% - Accent4 6" xfId="248" xr:uid="{9DEFFF6F-06C4-4F20-B1B1-17568ADAA4FD}"/>
    <cellStyle name="40% - Accent4 6 2" xfId="365" xr:uid="{6696BCEB-0BD6-4E90-BFE0-76672041684B}"/>
    <cellStyle name="40% - Accent4 6 3" xfId="502" xr:uid="{DBC576A1-6E58-482F-8384-6D948A001C27}"/>
    <cellStyle name="40% - Accent4 6 4" xfId="619" xr:uid="{8F0F31EF-3293-409B-AFDC-856E92B4EB02}"/>
    <cellStyle name="40% - Accent4 6 5" xfId="934" xr:uid="{FA344B66-808B-4DCD-B55F-B8267EBA0997}"/>
    <cellStyle name="40% - Accent4 6 6" xfId="1019" xr:uid="{351186FF-E86E-406D-AAA6-9EB579377D7B}"/>
    <cellStyle name="40% - Accent4 7" xfId="147" xr:uid="{F41C6299-EE8D-41DB-9605-AEF9237B39E9}"/>
    <cellStyle name="40% - Accent4 7 2" xfId="384" xr:uid="{76663604-6A82-439B-88FF-67B039467075}"/>
    <cellStyle name="40% - Accent4 7 3" xfId="712" xr:uid="{861DC0C0-316A-4C7B-A386-9826812D93A9}"/>
    <cellStyle name="40% - Accent4 7 4" xfId="760" xr:uid="{0979288D-1B2A-42AD-B4DD-025FDFFC6FEC}"/>
    <cellStyle name="40% - Accent4 8" xfId="267" xr:uid="{0C19FBCD-46CD-41B0-8AB7-874C5819B39B}"/>
    <cellStyle name="40% - Accent4 8 2" xfId="779" xr:uid="{A7EF2865-292C-47CD-B8E4-DC7347074055}"/>
    <cellStyle name="40% - Accent4 9" xfId="403" xr:uid="{443A4522-B548-4A2D-A973-A771059F9409}"/>
    <cellStyle name="40% - Accent4 9 2" xfId="799" xr:uid="{7F547C03-85AF-4EE7-B379-9B71A441F216}"/>
    <cellStyle name="40% - Accent5" xfId="44" builtinId="47" customBuiltin="1"/>
    <cellStyle name="40% - Accent5 10" xfId="524" xr:uid="{BDA19ACD-F203-4176-85C6-96C52806235F}"/>
    <cellStyle name="40% - Accent5 11" xfId="822" xr:uid="{C079A157-EC68-4F6B-8ADF-1E7D2E42FDCD}"/>
    <cellStyle name="40% - Accent5 12" xfId="724" xr:uid="{1B638AA0-AB13-493E-A0B8-6CE12EB0DCF3}"/>
    <cellStyle name="40% - Accent5 13" xfId="841" xr:uid="{60BDFE2F-3EC5-47EE-B593-3218CCFA7A40}"/>
    <cellStyle name="40% - Accent5 2" xfId="76" xr:uid="{9D543A92-B79A-46BB-84FF-8C58345B90FD}"/>
    <cellStyle name="40% - Accent5 2 2" xfId="130" xr:uid="{298B4DCE-3044-46B8-AC1B-C42E0F9A1887}"/>
    <cellStyle name="40% - Accent5 2 2 2" xfId="732" xr:uid="{9322C80F-0469-4A43-962A-9404B3B90039}"/>
    <cellStyle name="40% - Accent5 2 3" xfId="169" xr:uid="{CC2E0745-DBB6-46F7-AFCC-FA0DCBF045D7}"/>
    <cellStyle name="40% - Accent5 2 3 2" xfId="676" xr:uid="{7BCB3CF4-A46C-4C44-8AAD-794AE7B901B8}"/>
    <cellStyle name="40% - Accent5 2 4" xfId="289" xr:uid="{442DE9E4-5BAD-40EF-9DF6-D0C6BACB3959}"/>
    <cellStyle name="40% - Accent5 2 5" xfId="425" xr:uid="{4ACCAD4D-DEEC-423A-B5B3-050EA0379377}"/>
    <cellStyle name="40% - Accent5 2 6" xfId="543" xr:uid="{3D41454A-02C4-42C3-96EF-02847235C849}"/>
    <cellStyle name="40% - Accent5 2 7" xfId="860" xr:uid="{E3F036C4-E27A-4862-83C3-BF34DB9DB65E}"/>
    <cellStyle name="40% - Accent5 2 8" xfId="736" xr:uid="{DBCFBB79-6B62-46F4-95E4-1E924BE8CBAA}"/>
    <cellStyle name="40% - Accent5 3" xfId="97" xr:uid="{072FD6A7-D6B9-4C3D-8633-448B5C8CF0F2}"/>
    <cellStyle name="40% - Accent5 3 2" xfId="190" xr:uid="{0489253E-75E8-4CA2-AC7C-6A2A669D8AC2}"/>
    <cellStyle name="40% - Accent5 3 2 2" xfId="649" xr:uid="{BF978346-761F-4185-880A-B2A4DDE69DDC}"/>
    <cellStyle name="40% - Accent5 3 3" xfId="309" xr:uid="{DC061B6E-3CAF-467F-B02F-FB0D4475A232}"/>
    <cellStyle name="40% - Accent5 3 4" xfId="446" xr:uid="{E99B36F4-7721-4FDE-A5FE-09611096E508}"/>
    <cellStyle name="40% - Accent5 3 5" xfId="563" xr:uid="{3BDCCE49-1547-40CA-8DDA-82EC21136B4E}"/>
    <cellStyle name="40% - Accent5 3 6" xfId="880" xr:uid="{6B6A49C4-2DF1-43A0-90F6-1947AA08D0B1}"/>
    <cellStyle name="40% - Accent5 3 7" xfId="965" xr:uid="{BCD6A809-C5D8-4A89-BC6A-A7CBC28FB498}"/>
    <cellStyle name="40% - Accent5 4" xfId="209" xr:uid="{28325724-D62A-4FF2-AD26-4F91F9567039}"/>
    <cellStyle name="40% - Accent5 4 2" xfId="328" xr:uid="{9E706D95-D18F-43F5-B070-5CC41AAEA744}"/>
    <cellStyle name="40% - Accent5 4 3" xfId="465" xr:uid="{9C701534-454C-4F18-8210-3D0F4DE4B90F}"/>
    <cellStyle name="40% - Accent5 4 4" xfId="582" xr:uid="{7674DEE2-C133-4D22-8A1D-16B3920D3DD1}"/>
    <cellStyle name="40% - Accent5 4 5" xfId="899" xr:uid="{119F4CAE-6029-456E-A032-81E2F317778A}"/>
    <cellStyle name="40% - Accent5 4 6" xfId="983" xr:uid="{CE627C41-CFDC-4A38-848D-2F8505614A11}"/>
    <cellStyle name="40% - Accent5 5" xfId="232" xr:uid="{D82C564A-E984-4037-A1E5-60C0EC3BCB31}"/>
    <cellStyle name="40% - Accent5 5 2" xfId="349" xr:uid="{9155683B-017C-448D-9C49-94B327F09E6A}"/>
    <cellStyle name="40% - Accent5 5 3" xfId="486" xr:uid="{FCE100D1-67CA-4A9E-8FF2-4E3E6A9CCF1C}"/>
    <cellStyle name="40% - Accent5 5 4" xfId="603" xr:uid="{C6647DE3-FD3A-4105-B181-C87E36496A13}"/>
    <cellStyle name="40% - Accent5 5 5" xfId="918" xr:uid="{B27F7BAC-02A4-4C62-A180-29CB752F1D55}"/>
    <cellStyle name="40% - Accent5 5 6" xfId="1003" xr:uid="{38587762-B393-4BB0-B6A7-71D8DFCA22F4}"/>
    <cellStyle name="40% - Accent5 6" xfId="251" xr:uid="{32F53C35-3AA0-431C-9DE6-CD028678DB91}"/>
    <cellStyle name="40% - Accent5 6 2" xfId="368" xr:uid="{E929D609-3475-4D43-B674-5C453F7002AC}"/>
    <cellStyle name="40% - Accent5 6 3" xfId="505" xr:uid="{D2D74DA1-E940-4796-B149-5AA6C68A1396}"/>
    <cellStyle name="40% - Accent5 6 4" xfId="622" xr:uid="{83CB4823-7DB0-49B3-B97A-B6A996B80A14}"/>
    <cellStyle name="40% - Accent5 6 5" xfId="937" xr:uid="{2BED0CC5-8009-4312-BD1F-F2A520F8F959}"/>
    <cellStyle name="40% - Accent5 6 6" xfId="1022" xr:uid="{06502376-EE59-42ED-A433-ED7B269DB4D8}"/>
    <cellStyle name="40% - Accent5 7" xfId="150" xr:uid="{09A3D76C-1A2E-41D8-BE3F-16052D218AC3}"/>
    <cellStyle name="40% - Accent5 7 2" xfId="387" xr:uid="{5B5B7F55-9349-4544-93DE-C9EFD9181F0E}"/>
    <cellStyle name="40% - Accent5 7 3" xfId="715" xr:uid="{0E58F1C8-7989-4C50-AC25-520FB5ED4EE0}"/>
    <cellStyle name="40% - Accent5 7 4" xfId="763" xr:uid="{34C74BF7-1B1D-4D60-A870-8967D4A7E8FD}"/>
    <cellStyle name="40% - Accent5 8" xfId="270" xr:uid="{CD74079E-E73C-4C1C-8832-C2A717F04000}"/>
    <cellStyle name="40% - Accent5 8 2" xfId="782" xr:uid="{E01CA6D6-998D-4005-AAA5-84596EB6AB19}"/>
    <cellStyle name="40% - Accent5 9" xfId="406" xr:uid="{9187AF48-F4E1-4221-8DE3-F27022CD6CAB}"/>
    <cellStyle name="40% - Accent5 9 2" xfId="802" xr:uid="{FC01504C-BCEB-41CA-A273-BA54A391CFF6}"/>
    <cellStyle name="40% - Accent6" xfId="48" builtinId="51" customBuiltin="1"/>
    <cellStyle name="40% - Accent6 10" xfId="527" xr:uid="{6BF9B44F-D1EF-492C-A2A9-A09C76D4A62E}"/>
    <cellStyle name="40% - Accent6 11" xfId="825" xr:uid="{29DAB184-D307-491A-AF00-5D81A85839E3}"/>
    <cellStyle name="40% - Accent6 12" xfId="664" xr:uid="{A86B41D6-1649-477A-93A6-BCA3C7D54B80}"/>
    <cellStyle name="40% - Accent6 13" xfId="844" xr:uid="{0AC548E5-8531-4D46-BC40-52D30D2638F3}"/>
    <cellStyle name="40% - Accent6 2" xfId="79" xr:uid="{B15E587D-0DB0-4587-A6D5-0CDA47ABC615}"/>
    <cellStyle name="40% - Accent6 2 2" xfId="134" xr:uid="{19E31DE3-35B7-4901-8CA2-3C0950B4AFF9}"/>
    <cellStyle name="40% - Accent6 2 2 2" xfId="628" xr:uid="{04B0BA62-BAD1-425D-8CE0-2149FF0E25DD}"/>
    <cellStyle name="40% - Accent6 2 3" xfId="172" xr:uid="{4920E0C4-B474-4FFD-B1B6-31DAC7687D42}"/>
    <cellStyle name="40% - Accent6 2 3 2" xfId="654" xr:uid="{22AA8110-AD48-4FEF-8E13-F2012BFE6B0A}"/>
    <cellStyle name="40% - Accent6 2 4" xfId="292" xr:uid="{CD9BC6B5-56B4-4447-B68E-6D6388C740A1}"/>
    <cellStyle name="40% - Accent6 2 5" xfId="428" xr:uid="{B16C8C11-E016-49FC-96BA-FD399152F176}"/>
    <cellStyle name="40% - Accent6 2 6" xfId="546" xr:uid="{AD43B8D3-4678-4990-9D8E-8B67C5F06736}"/>
    <cellStyle name="40% - Accent6 2 7" xfId="863" xr:uid="{BE4FECA6-2CC5-46F8-A012-E542302114B8}"/>
    <cellStyle name="40% - Accent6 2 8" xfId="949" xr:uid="{0392FA9C-DE38-4930-838B-4ECBD080F7C1}"/>
    <cellStyle name="40% - Accent6 3" xfId="100" xr:uid="{30E5E9B2-5BB4-4EDA-B885-A069E6AF083C}"/>
    <cellStyle name="40% - Accent6 3 2" xfId="193" xr:uid="{B2991001-167F-4708-B4D3-235F9ECC0E2E}"/>
    <cellStyle name="40% - Accent6 3 2 2" xfId="661" xr:uid="{C4D2A5AC-2D45-47B0-9263-C6DC8BD349FB}"/>
    <cellStyle name="40% - Accent6 3 3" xfId="312" xr:uid="{A074AB06-BB65-4497-B42C-774267205F6C}"/>
    <cellStyle name="40% - Accent6 3 4" xfId="449" xr:uid="{D196B8B4-91A3-4622-91F0-5EB09B81E84F}"/>
    <cellStyle name="40% - Accent6 3 5" xfId="566" xr:uid="{59AF1F36-12C1-45A8-A51F-0B554D92A06D}"/>
    <cellStyle name="40% - Accent6 3 6" xfId="883" xr:uid="{DA407A73-69C6-4E87-803C-78E74B02388E}"/>
    <cellStyle name="40% - Accent6 3 7" xfId="968" xr:uid="{959F0121-817A-41D5-B681-FC22E957620A}"/>
    <cellStyle name="40% - Accent6 4" xfId="212" xr:uid="{D8093DAB-D6E1-49B2-932F-8E8FDE1A251E}"/>
    <cellStyle name="40% - Accent6 4 2" xfId="331" xr:uid="{A17EBD18-65DC-489C-B91E-2D017AF9A6E6}"/>
    <cellStyle name="40% - Accent6 4 3" xfId="468" xr:uid="{A4CC3F21-EB59-4C4E-B647-1C9B960538F6}"/>
    <cellStyle name="40% - Accent6 4 4" xfId="585" xr:uid="{03EBA7A7-CCB1-4966-9A82-E6B476FAF8D3}"/>
    <cellStyle name="40% - Accent6 4 5" xfId="902" xr:uid="{F669EC3B-ED67-48EF-899A-F9A9DEA0E4C5}"/>
    <cellStyle name="40% - Accent6 4 6" xfId="986" xr:uid="{D85026A3-DE7C-4F63-A7DC-05F639DEFB27}"/>
    <cellStyle name="40% - Accent6 5" xfId="235" xr:uid="{AC3C3D63-2645-498C-BD25-B52E5B5F0FBF}"/>
    <cellStyle name="40% - Accent6 5 2" xfId="352" xr:uid="{6DAB9954-92DE-41D6-A388-9731FCA722A5}"/>
    <cellStyle name="40% - Accent6 5 3" xfId="489" xr:uid="{B92CCC30-A615-4726-BD1A-19FE3060EC25}"/>
    <cellStyle name="40% - Accent6 5 4" xfId="606" xr:uid="{33767F0F-7C49-46E0-BC6A-5E204F5734DA}"/>
    <cellStyle name="40% - Accent6 5 5" xfId="921" xr:uid="{6F05F267-013C-4FA7-B521-146DBDAD18C1}"/>
    <cellStyle name="40% - Accent6 5 6" xfId="1006" xr:uid="{64641B20-0CE4-4E21-A8BD-09E5B1E2004D}"/>
    <cellStyle name="40% - Accent6 6" xfId="254" xr:uid="{21D508B3-42B4-4B6B-B639-141707B256AD}"/>
    <cellStyle name="40% - Accent6 6 2" xfId="371" xr:uid="{D306E2EB-59E8-47B1-A6B0-455DBB1F49D6}"/>
    <cellStyle name="40% - Accent6 6 3" xfId="508" xr:uid="{EF44C8DD-A907-49EE-A242-AEAE80D5A78A}"/>
    <cellStyle name="40% - Accent6 6 4" xfId="625" xr:uid="{90A196EE-CB3D-4563-976F-887984B3E0D6}"/>
    <cellStyle name="40% - Accent6 6 5" xfId="940" xr:uid="{DCA5A1EE-F2E4-425D-9A05-DE7657CC69BC}"/>
    <cellStyle name="40% - Accent6 6 6" xfId="1025" xr:uid="{0E278942-7C72-4FC2-9065-D2262D09F769}"/>
    <cellStyle name="40% - Accent6 7" xfId="153" xr:uid="{B56C356D-2324-4AD2-908C-F98DCDA01B7D}"/>
    <cellStyle name="40% - Accent6 7 2" xfId="390" xr:uid="{522345D4-F1E9-44CB-9358-FB61B367C324}"/>
    <cellStyle name="40% - Accent6 7 3" xfId="718" xr:uid="{C3A0B1B9-50C0-48FD-A395-B10AC0BAC33E}"/>
    <cellStyle name="40% - Accent6 7 4" xfId="766" xr:uid="{6097CD3E-95F0-420F-AD37-82ED68F3F77F}"/>
    <cellStyle name="40% - Accent6 8" xfId="273" xr:uid="{3F02EFA3-8439-4B00-985C-0C82EEFE4070}"/>
    <cellStyle name="40% - Accent6 8 2" xfId="785" xr:uid="{A5C8D445-F4CF-46DB-92EE-C6FEE592A570}"/>
    <cellStyle name="40% - Accent6 9" xfId="409" xr:uid="{7A468982-FB82-430A-8937-FC41302F6EC6}"/>
    <cellStyle name="40% - Accent6 9 2" xfId="805" xr:uid="{DDF5B832-FC59-47D4-ADE1-80EA4DC38E0F}"/>
    <cellStyle name="60% - Accent1" xfId="29" builtinId="32" customBuiltin="1"/>
    <cellStyle name="60% - Accent1 10" xfId="513" xr:uid="{8A3EF974-B3C0-4891-8CF9-766DDB2B8B9C}"/>
    <cellStyle name="60% - Accent1 11" xfId="811" xr:uid="{D8B3E148-68F5-4E34-88F4-E4D0D49447C3}"/>
    <cellStyle name="60% - Accent1 12" xfId="746" xr:uid="{6BF3456B-50FA-4D4D-981E-DBAC2CFFA80D}"/>
    <cellStyle name="60% - Accent1 13" xfId="830" xr:uid="{6691782E-8B02-42B1-BF4D-950FEB777C0E}"/>
    <cellStyle name="60% - Accent1 2" xfId="65" xr:uid="{356D9507-5A28-4284-9F62-A552191E3A1B}"/>
    <cellStyle name="60% - Accent1 2 2" xfId="115" xr:uid="{5C0EF44C-F1DE-4631-92A7-AF9DAB67ACC0}"/>
    <cellStyle name="60% - Accent1 2 2 2" xfId="658" xr:uid="{D8835505-897C-4819-A7FF-999787FFDCDE}"/>
    <cellStyle name="60% - Accent1 2 3" xfId="158" xr:uid="{B894C63F-4B7F-43F5-B30B-98E14C836B85}"/>
    <cellStyle name="60% - Accent1 2 3 2" xfId="693" xr:uid="{DA756F5C-7A7F-4171-AC07-354582055B39}"/>
    <cellStyle name="60% - Accent1 2 4" xfId="278" xr:uid="{06559668-6CAE-4895-A0B4-38D215C83977}"/>
    <cellStyle name="60% - Accent1 2 5" xfId="414" xr:uid="{5CCA8F2A-98EC-47E4-8DB5-0A752A778431}"/>
    <cellStyle name="60% - Accent1 2 6" xfId="532" xr:uid="{54BCB2A2-9C67-4AF2-BDF2-D3AEF627D5BF}"/>
    <cellStyle name="60% - Accent1 2 7" xfId="849" xr:uid="{4C7407F7-D343-42C6-9F54-CC052757BA52}"/>
    <cellStyle name="60% - Accent1 2 8" xfId="735" xr:uid="{EAF7DD49-8384-4D84-90BC-846DCE5971D5}"/>
    <cellStyle name="60% - Accent1 3" xfId="86" xr:uid="{35CED81A-03E2-4D86-A94B-CF4CC4DE7EBA}"/>
    <cellStyle name="60% - Accent1 3 2" xfId="179" xr:uid="{F6509C68-7B9E-4F33-B5EF-73B664FA259D}"/>
    <cellStyle name="60% - Accent1 3 2 2" xfId="691" xr:uid="{0D69683D-F841-4F9A-A70F-FC5C94EC6E7F}"/>
    <cellStyle name="60% - Accent1 3 3" xfId="298" xr:uid="{2F9875D5-BD70-4FB4-A1F9-A1F726C9F37B}"/>
    <cellStyle name="60% - Accent1 3 4" xfId="435" xr:uid="{33AFE3E1-0887-4162-AE96-D7BF2064CEEB}"/>
    <cellStyle name="60% - Accent1 3 5" xfId="552" xr:uid="{3EF4FC64-288D-47D2-8BB9-2D3FF127EACE}"/>
    <cellStyle name="60% - Accent1 3 6" xfId="869" xr:uid="{2564E88F-4C1F-449B-AA6C-1872550368CC}"/>
    <cellStyle name="60% - Accent1 3 7" xfId="954" xr:uid="{CFD8B236-614D-48E6-85D2-FDF3A66ECF7A}"/>
    <cellStyle name="60% - Accent1 4" xfId="198" xr:uid="{2B857042-8235-4D6F-891A-48E5E4B5CB75}"/>
    <cellStyle name="60% - Accent1 4 2" xfId="317" xr:uid="{2A68408A-7B0B-46B9-A69F-4476E9AB57D9}"/>
    <cellStyle name="60% - Accent1 4 3" xfId="454" xr:uid="{5B9C0580-3E5A-4F55-9F6B-EA8C6EE4B00A}"/>
    <cellStyle name="60% - Accent1 4 4" xfId="571" xr:uid="{0D04D99B-8BFF-4B39-BE58-0FAD65ABAA26}"/>
    <cellStyle name="60% - Accent1 4 5" xfId="888" xr:uid="{AC1039AF-8B00-4BBD-9787-93521611D400}"/>
    <cellStyle name="60% - Accent1 4 6" xfId="972" xr:uid="{9C541F99-9166-4901-ABFC-657B18DF7EA9}"/>
    <cellStyle name="60% - Accent1 5" xfId="221" xr:uid="{32C5DBDB-9A62-4DAC-A11A-F2437F35D903}"/>
    <cellStyle name="60% - Accent1 5 2" xfId="338" xr:uid="{0FD2C08C-8EE5-44F3-95E8-F113BE5F8516}"/>
    <cellStyle name="60% - Accent1 5 3" xfId="475" xr:uid="{4708C3A4-0638-4077-90CE-3E4F4F68541E}"/>
    <cellStyle name="60% - Accent1 5 4" xfId="592" xr:uid="{9776A7D3-ADCC-4A2F-93B6-C9E4D217A392}"/>
    <cellStyle name="60% - Accent1 5 5" xfId="907" xr:uid="{7F879AB8-4CC9-4778-BEAD-B011AD313298}"/>
    <cellStyle name="60% - Accent1 5 6" xfId="992" xr:uid="{B7EC08F1-A913-47B6-BA8C-1DCF4C075717}"/>
    <cellStyle name="60% - Accent1 6" xfId="240" xr:uid="{E21B0A0E-90BD-4655-BAF1-8F671554078D}"/>
    <cellStyle name="60% - Accent1 6 2" xfId="357" xr:uid="{A5D18DBB-60F3-4818-8DA9-42B0D336A4CE}"/>
    <cellStyle name="60% - Accent1 6 3" xfId="494" xr:uid="{0BF5EB74-33A7-496E-9821-A3A17116E677}"/>
    <cellStyle name="60% - Accent1 6 4" xfId="611" xr:uid="{69792DA4-466B-4FFA-8391-0E991766967D}"/>
    <cellStyle name="60% - Accent1 6 5" xfId="926" xr:uid="{2B5110FA-6B63-46CA-8522-97F97E2B065D}"/>
    <cellStyle name="60% - Accent1 6 6" xfId="1011" xr:uid="{978F03CB-9887-4F4C-906F-CA5AD5FB7D12}"/>
    <cellStyle name="60% - Accent1 7" xfId="139" xr:uid="{2B39FD96-032A-4366-BA03-A31A94508AC9}"/>
    <cellStyle name="60% - Accent1 7 2" xfId="376" xr:uid="{2E526489-FAC8-4751-8875-07B6900A1DBC}"/>
    <cellStyle name="60% - Accent1 7 3" xfId="704" xr:uid="{D1C85E14-1295-4493-871C-3DF2D16A1781}"/>
    <cellStyle name="60% - Accent1 7 4" xfId="752" xr:uid="{1BEA3EAB-921D-465F-8298-FF0EB18D7BB4}"/>
    <cellStyle name="60% - Accent1 8" xfId="259" xr:uid="{21617053-7581-432C-B0DE-F44D8BD321AD}"/>
    <cellStyle name="60% - Accent1 8 2" xfId="771" xr:uid="{9868EBAB-C2CA-45E4-BA8E-C7D850A1CD9D}"/>
    <cellStyle name="60% - Accent1 9" xfId="395" xr:uid="{65FD5BE6-3DE9-4E20-AA7F-1145F4B512B1}"/>
    <cellStyle name="60% - Accent1 9 2" xfId="791" xr:uid="{25E565AC-6FED-4AEC-9167-83FFABED9D29}"/>
    <cellStyle name="60% - Accent2" xfId="33" builtinId="36" customBuiltin="1"/>
    <cellStyle name="60% - Accent2 10" xfId="516" xr:uid="{FB21709B-E1F8-457E-B1ED-8BDB360B2EE6}"/>
    <cellStyle name="60% - Accent2 11" xfId="814" xr:uid="{7A2FB428-91FD-4A9E-9872-09778D59106C}"/>
    <cellStyle name="60% - Accent2 12" xfId="689" xr:uid="{0D1640BC-0411-4F20-8EE6-046414022003}"/>
    <cellStyle name="60% - Accent2 13" xfId="833" xr:uid="{1F8BF675-EDB7-46D5-81F9-BE492DD98D8A}"/>
    <cellStyle name="60% - Accent2 2" xfId="68" xr:uid="{461F19E8-96E3-4D8C-82C4-B294BA29DBC2}"/>
    <cellStyle name="60% - Accent2 2 2" xfId="119" xr:uid="{22323582-8788-4A16-84EA-C73DD1512DEF}"/>
    <cellStyle name="60% - Accent2 2 2 2" xfId="692" xr:uid="{7FF81A9A-4EB1-4301-871C-DE36E1FE5CBE}"/>
    <cellStyle name="60% - Accent2 2 3" xfId="161" xr:uid="{19307FD1-7C4B-49F1-8C6F-C0518F2090EC}"/>
    <cellStyle name="60% - Accent2 2 3 2" xfId="650" xr:uid="{4D8FCEF9-F0A2-4B05-9616-520CAABFCF7D}"/>
    <cellStyle name="60% - Accent2 2 4" xfId="281" xr:uid="{583E4577-12C0-4049-B1E9-02AF15D9ACAE}"/>
    <cellStyle name="60% - Accent2 2 5" xfId="417" xr:uid="{457EB9E3-7245-4C4F-A3BF-B0D7594C8F8A}"/>
    <cellStyle name="60% - Accent2 2 6" xfId="535" xr:uid="{E4939C67-9E9E-49FA-9211-0CC2438751E2}"/>
    <cellStyle name="60% - Accent2 2 7" xfId="852" xr:uid="{CCDB4AFC-BFAA-47F4-A13C-FCABD26FCE72}"/>
    <cellStyle name="60% - Accent2 2 8" xfId="665" xr:uid="{DCB4867C-9EB8-4D66-BEDE-8DAC1493C9B0}"/>
    <cellStyle name="60% - Accent2 3" xfId="89" xr:uid="{67C349FE-957F-41A8-8EE9-71DB21EEF075}"/>
    <cellStyle name="60% - Accent2 3 2" xfId="182" xr:uid="{7EBAEE10-0971-46B5-8188-A90252A84037}"/>
    <cellStyle name="60% - Accent2 3 2 2" xfId="645" xr:uid="{2F90F833-D4F2-40AA-8513-EA32107A2C9F}"/>
    <cellStyle name="60% - Accent2 3 3" xfId="301" xr:uid="{4B134356-7FA0-4AC4-A562-36A350964EAD}"/>
    <cellStyle name="60% - Accent2 3 4" xfId="438" xr:uid="{A561B42A-6F60-4504-A22E-912D2CD0961B}"/>
    <cellStyle name="60% - Accent2 3 5" xfId="555" xr:uid="{50B4C36C-6A27-4DAF-9B86-614D90E03665}"/>
    <cellStyle name="60% - Accent2 3 6" xfId="872" xr:uid="{2DA591E3-A13F-446C-A9FB-8B2B0217EC8A}"/>
    <cellStyle name="60% - Accent2 3 7" xfId="957" xr:uid="{9C28CE43-7D59-49C3-9FCC-22DD6977A6E4}"/>
    <cellStyle name="60% - Accent2 4" xfId="201" xr:uid="{CD743C6E-B512-4A6F-ABA4-53B1C7525087}"/>
    <cellStyle name="60% - Accent2 4 2" xfId="320" xr:uid="{7FC7CF8E-DD95-4ECB-BA62-DEF94A2C639A}"/>
    <cellStyle name="60% - Accent2 4 3" xfId="457" xr:uid="{DBB3FE7C-CBFB-4629-AA00-E79840F3A728}"/>
    <cellStyle name="60% - Accent2 4 4" xfId="574" xr:uid="{FA171C6B-1A4B-4AB2-BD28-998B964DBA35}"/>
    <cellStyle name="60% - Accent2 4 5" xfId="891" xr:uid="{6C486C4A-5024-45FF-B056-4220AEDC73FE}"/>
    <cellStyle name="60% - Accent2 4 6" xfId="975" xr:uid="{C9670E37-66C4-411A-98FE-DBA06235E5DC}"/>
    <cellStyle name="60% - Accent2 5" xfId="224" xr:uid="{DC398B73-C0B2-4C6C-A3B7-C8FD4EF863F8}"/>
    <cellStyle name="60% - Accent2 5 2" xfId="341" xr:uid="{A6DAF5B8-1E1C-43FA-8519-35AFE25A01C5}"/>
    <cellStyle name="60% - Accent2 5 3" xfId="478" xr:uid="{00442757-875E-4B6B-9028-2E4312E2B498}"/>
    <cellStyle name="60% - Accent2 5 4" xfId="595" xr:uid="{33258508-B1F9-44F9-A6C1-6DAA9F2BFE22}"/>
    <cellStyle name="60% - Accent2 5 5" xfId="910" xr:uid="{7B58A328-F249-4814-B267-ECA458975247}"/>
    <cellStyle name="60% - Accent2 5 6" xfId="995" xr:uid="{89113628-C823-4BF5-ADCB-BF6A7AAF8B7E}"/>
    <cellStyle name="60% - Accent2 6" xfId="243" xr:uid="{93873500-E851-45B7-9BAF-53B40F7E548B}"/>
    <cellStyle name="60% - Accent2 6 2" xfId="360" xr:uid="{ED0A65A2-34D0-4B6F-90CD-A0E4FCEBC57F}"/>
    <cellStyle name="60% - Accent2 6 3" xfId="497" xr:uid="{49A18FF7-05A2-4BB0-991B-D617AE9232F9}"/>
    <cellStyle name="60% - Accent2 6 4" xfId="614" xr:uid="{82ABCB36-0BFC-4CD7-882C-D3AF128E8D5B}"/>
    <cellStyle name="60% - Accent2 6 5" xfId="929" xr:uid="{EA56FCBA-4B74-4B5B-981F-9F4341169565}"/>
    <cellStyle name="60% - Accent2 6 6" xfId="1014" xr:uid="{09483DAC-CBCD-4364-A8D1-1978D92738E3}"/>
    <cellStyle name="60% - Accent2 7" xfId="142" xr:uid="{49CEFD42-6C17-493A-A5AB-808DB4A1245C}"/>
    <cellStyle name="60% - Accent2 7 2" xfId="379" xr:uid="{D440A61F-7589-4935-8A48-E6B75AC6CE20}"/>
    <cellStyle name="60% - Accent2 7 3" xfId="707" xr:uid="{375910C5-F2F3-43C7-BA54-8251BD540661}"/>
    <cellStyle name="60% - Accent2 7 4" xfId="755" xr:uid="{C812036E-6F12-4117-BA79-CFB40859EB7E}"/>
    <cellStyle name="60% - Accent2 8" xfId="262" xr:uid="{62448E83-F85D-4C53-AA00-F8077A8BA541}"/>
    <cellStyle name="60% - Accent2 8 2" xfId="774" xr:uid="{7F002FCF-A2ED-4C03-A011-D7B36E95D922}"/>
    <cellStyle name="60% - Accent2 9" xfId="398" xr:uid="{14CF4DC7-B42C-4A14-8321-8FF755CF504F}"/>
    <cellStyle name="60% - Accent2 9 2" xfId="794" xr:uid="{3765A2C6-3916-4DF3-A17F-E40C964F1A2E}"/>
    <cellStyle name="60% - Accent3" xfId="37" builtinId="40" customBuiltin="1"/>
    <cellStyle name="60% - Accent3 10" xfId="519" xr:uid="{BF38D17B-6231-4DC4-A186-E8C191E721FF}"/>
    <cellStyle name="60% - Accent3 11" xfId="817" xr:uid="{3B8D33F3-B933-4CAA-8F52-2DB3F111703D}"/>
    <cellStyle name="60% - Accent3 12" xfId="698" xr:uid="{F5BC8655-AEA9-463C-AA1F-99A5F9952E93}"/>
    <cellStyle name="60% - Accent3 13" xfId="836" xr:uid="{833F159E-7487-455E-A3F2-B0D2515051E7}"/>
    <cellStyle name="60% - Accent3 2" xfId="71" xr:uid="{5886CB0D-7009-426B-8477-32476BF962EB}"/>
    <cellStyle name="60% - Accent3 2 2" xfId="123" xr:uid="{DB7A75BB-2E0A-4B29-AE8E-9911DD19EF62}"/>
    <cellStyle name="60% - Accent3 2 2 2" xfId="671" xr:uid="{8C4B3C1B-2429-4522-BB92-D486AB392294}"/>
    <cellStyle name="60% - Accent3 2 3" xfId="164" xr:uid="{C93557B2-4B6B-4FF9-89CE-DB828F2922DA}"/>
    <cellStyle name="60% - Accent3 2 3 2" xfId="655" xr:uid="{AE115D9F-D1FF-4852-A767-6748B9F8CCED}"/>
    <cellStyle name="60% - Accent3 2 4" xfId="284" xr:uid="{CE6CDDB1-CD7F-4778-9D89-BB322F903E25}"/>
    <cellStyle name="60% - Accent3 2 5" xfId="420" xr:uid="{93CF5ECC-BE73-44CE-B755-37D97B841922}"/>
    <cellStyle name="60% - Accent3 2 6" xfId="538" xr:uid="{4DFFB266-01C8-4F07-9BAF-8FD46323503A}"/>
    <cellStyle name="60% - Accent3 2 7" xfId="855" xr:uid="{D2131EF7-2C47-4ABF-AC6A-2469D69E69B6}"/>
    <cellStyle name="60% - Accent3 2 8" xfId="944" xr:uid="{357D7032-A74C-44BF-A20A-3714C55A1B6A}"/>
    <cellStyle name="60% - Accent3 3" xfId="92" xr:uid="{DF758364-4AB0-458D-BADE-3302F7FCF70B}"/>
    <cellStyle name="60% - Accent3 3 2" xfId="185" xr:uid="{D7B0195E-2247-471B-85EF-EAFEED99075D}"/>
    <cellStyle name="60% - Accent3 3 2 2" xfId="690" xr:uid="{C9A71FC3-0C33-4EE0-8B27-7A7F2711E9CD}"/>
    <cellStyle name="60% - Accent3 3 3" xfId="304" xr:uid="{FFFD9012-53C4-4727-9FC4-984AB936E6AD}"/>
    <cellStyle name="60% - Accent3 3 4" xfId="441" xr:uid="{1CAA3665-53D1-48B6-A276-0FABF0210A24}"/>
    <cellStyle name="60% - Accent3 3 5" xfId="558" xr:uid="{ABF7C46B-C54A-4900-A755-E29EA76DEE1A}"/>
    <cellStyle name="60% - Accent3 3 6" xfId="875" xr:uid="{81BC4007-DF71-4E52-A14A-DB4EFE547421}"/>
    <cellStyle name="60% - Accent3 3 7" xfId="960" xr:uid="{97ED0065-AA39-4293-B1C3-8FBBE70B0629}"/>
    <cellStyle name="60% - Accent3 4" xfId="204" xr:uid="{71C74FD7-E5AD-4D1D-9222-02EA042EAA33}"/>
    <cellStyle name="60% - Accent3 4 2" xfId="323" xr:uid="{C93D05B9-BBC5-41C0-BFBF-91803F4C0EC5}"/>
    <cellStyle name="60% - Accent3 4 3" xfId="460" xr:uid="{7577B969-65B4-40DB-96DD-DA8D042D09FB}"/>
    <cellStyle name="60% - Accent3 4 4" xfId="577" xr:uid="{EF0EEDE3-D4D2-4E1D-8875-7FD32800FAD6}"/>
    <cellStyle name="60% - Accent3 4 5" xfId="894" xr:uid="{6B3E5B0B-8B04-4F97-85CD-469CC0AD7F18}"/>
    <cellStyle name="60% - Accent3 4 6" xfId="978" xr:uid="{69E21303-3B2C-47CD-BB13-F74766414E3E}"/>
    <cellStyle name="60% - Accent3 5" xfId="227" xr:uid="{69F7ADE8-CA98-49F2-B7CF-D7F530C455FC}"/>
    <cellStyle name="60% - Accent3 5 2" xfId="344" xr:uid="{B9E307E0-CDDE-43D8-B05C-A013B199F190}"/>
    <cellStyle name="60% - Accent3 5 3" xfId="481" xr:uid="{CD508476-8EFE-4144-8943-E8CC1D2E366C}"/>
    <cellStyle name="60% - Accent3 5 4" xfId="598" xr:uid="{78DF9730-FB29-4345-9F30-F5C369B4A16D}"/>
    <cellStyle name="60% - Accent3 5 5" xfId="913" xr:uid="{CF1E6683-E2B3-4E87-A34B-F15FB7AC90E7}"/>
    <cellStyle name="60% - Accent3 5 6" xfId="998" xr:uid="{E0BBE83A-6366-4C8C-A1FE-FBEA3499C3F2}"/>
    <cellStyle name="60% - Accent3 6" xfId="246" xr:uid="{C53F08C8-262C-4562-90EB-00E90E5FA220}"/>
    <cellStyle name="60% - Accent3 6 2" xfId="363" xr:uid="{59ACD804-CF30-47D2-B043-39C009582691}"/>
    <cellStyle name="60% - Accent3 6 3" xfId="500" xr:uid="{638FCDB4-BA98-4B6F-B2A2-D9D0E85C7EA9}"/>
    <cellStyle name="60% - Accent3 6 4" xfId="617" xr:uid="{D4319A69-342B-4C44-99B3-C5AB540FDF5C}"/>
    <cellStyle name="60% - Accent3 6 5" xfId="932" xr:uid="{81AC6DDB-1F65-4CF2-9E5E-406E9C13459E}"/>
    <cellStyle name="60% - Accent3 6 6" xfId="1017" xr:uid="{F24D9F7C-D6D7-4654-B6E2-9EF20E76F16B}"/>
    <cellStyle name="60% - Accent3 7" xfId="145" xr:uid="{389AB653-D3BB-4BD6-8AE2-30F852014286}"/>
    <cellStyle name="60% - Accent3 7 2" xfId="382" xr:uid="{6670FCA2-AC32-4B6A-ADB5-1FAFDAF5D66F}"/>
    <cellStyle name="60% - Accent3 7 3" xfId="710" xr:uid="{2AA535F7-706B-4C09-B0EC-F3EB3DF6D47C}"/>
    <cellStyle name="60% - Accent3 7 4" xfId="758" xr:uid="{D3EF7F22-EEAD-45B5-8897-82D1975B0C27}"/>
    <cellStyle name="60% - Accent3 8" xfId="265" xr:uid="{1142FA2A-F6B0-4930-B795-135995C8DD96}"/>
    <cellStyle name="60% - Accent3 8 2" xfId="777" xr:uid="{B0C2392C-2FC1-45E9-8A97-C6D7688448D4}"/>
    <cellStyle name="60% - Accent3 9" xfId="401" xr:uid="{82AC4B9D-8497-48A2-A27F-B8CBD4FD6BF8}"/>
    <cellStyle name="60% - Accent3 9 2" xfId="797" xr:uid="{BCB92C04-F635-4297-B63B-86BFB27D84EF}"/>
    <cellStyle name="60% - Accent4" xfId="41" builtinId="44" customBuiltin="1"/>
    <cellStyle name="60% - Accent4 10" xfId="522" xr:uid="{5844597E-EF89-4223-82B5-160B8E838124}"/>
    <cellStyle name="60% - Accent4 11" xfId="820" xr:uid="{559A8219-5D89-4BF5-8B59-BCF80ADB19FF}"/>
    <cellStyle name="60% - Accent4 12" xfId="685" xr:uid="{6FF19992-DCD0-4371-8676-D6B807035314}"/>
    <cellStyle name="60% - Accent4 13" xfId="839" xr:uid="{8A8A7C0B-4BB4-4149-B250-96FBF60DC431}"/>
    <cellStyle name="60% - Accent4 2" xfId="74" xr:uid="{0D6CFA41-0E38-4A8A-B909-557175947542}"/>
    <cellStyle name="60% - Accent4 2 2" xfId="127" xr:uid="{5220137E-6436-4D68-A2A7-9FABF5E39B45}"/>
    <cellStyle name="60% - Accent4 2 2 2" xfId="643" xr:uid="{111C3100-6920-434D-8E3B-5F4C51A35DBF}"/>
    <cellStyle name="60% - Accent4 2 3" xfId="167" xr:uid="{3111411D-4F39-4A56-8213-7B2011DD9C32}"/>
    <cellStyle name="60% - Accent4 2 3 2" xfId="726" xr:uid="{F19BDB80-1E29-4F3C-923C-562E4E98AF7A}"/>
    <cellStyle name="60% - Accent4 2 4" xfId="287" xr:uid="{8059D8ED-E657-4B4E-B7B2-7F6E4155F98F}"/>
    <cellStyle name="60% - Accent4 2 5" xfId="423" xr:uid="{FB3DE304-D1BB-4B23-BA77-3747A9C3C76A}"/>
    <cellStyle name="60% - Accent4 2 6" xfId="541" xr:uid="{E6578F46-2B96-4122-A79F-9B0F14B93045}"/>
    <cellStyle name="60% - Accent4 2 7" xfId="858" xr:uid="{D9E356D9-A504-4822-851A-90207EF71F75}"/>
    <cellStyle name="60% - Accent4 2 8" xfId="731" xr:uid="{C68E55D3-4B29-44C8-804B-38D9FD8CB9D3}"/>
    <cellStyle name="60% - Accent4 3" xfId="95" xr:uid="{998D0A35-3A65-432F-AD7B-DE0C33003BD1}"/>
    <cellStyle name="60% - Accent4 3 2" xfId="188" xr:uid="{9CA7A0E5-4034-490D-AAA5-CF05B3F8E143}"/>
    <cellStyle name="60% - Accent4 3 2 2" xfId="646" xr:uid="{3F4AB6AC-6CCD-4DB7-B968-FB2472630D0A}"/>
    <cellStyle name="60% - Accent4 3 3" xfId="307" xr:uid="{6B179A0A-3C25-4534-92D0-36164CC81153}"/>
    <cellStyle name="60% - Accent4 3 4" xfId="444" xr:uid="{5BEFE0BC-960B-47F1-B41A-5E9A116C30B6}"/>
    <cellStyle name="60% - Accent4 3 5" xfId="561" xr:uid="{990D24C0-0868-4E62-A349-035A19CA5AF3}"/>
    <cellStyle name="60% - Accent4 3 6" xfId="878" xr:uid="{BC8617C7-4F05-4A85-8229-2CAE098F741E}"/>
    <cellStyle name="60% - Accent4 3 7" xfId="963" xr:uid="{83D508DA-C356-4978-B163-997B32B4C879}"/>
    <cellStyle name="60% - Accent4 4" xfId="207" xr:uid="{E8BC27A0-AC1F-4C06-8DAA-4214267DC529}"/>
    <cellStyle name="60% - Accent4 4 2" xfId="326" xr:uid="{95CEE9CA-3D6D-4167-8078-6183CB3EBE7F}"/>
    <cellStyle name="60% - Accent4 4 3" xfId="463" xr:uid="{85978E2A-F693-40FF-8D0A-AB30625C73EC}"/>
    <cellStyle name="60% - Accent4 4 4" xfId="580" xr:uid="{FAB4E7A6-2C80-4D81-A4EA-F516C43339DF}"/>
    <cellStyle name="60% - Accent4 4 5" xfId="897" xr:uid="{BB6C53AB-858A-4D9D-A324-CE6B39F46622}"/>
    <cellStyle name="60% - Accent4 4 6" xfId="981" xr:uid="{5926DCDA-786A-4B30-844C-D332841E6B42}"/>
    <cellStyle name="60% - Accent4 5" xfId="230" xr:uid="{847622AE-70E8-4D20-9B3C-7DC48D8026B1}"/>
    <cellStyle name="60% - Accent4 5 2" xfId="347" xr:uid="{707991E5-D036-415A-AD8E-887920113AAA}"/>
    <cellStyle name="60% - Accent4 5 3" xfId="484" xr:uid="{BA9F05EA-5E5A-4724-803E-B47A5F2812BC}"/>
    <cellStyle name="60% - Accent4 5 4" xfId="601" xr:uid="{7A5128A2-A1B4-4DE5-8C20-52CA04F1F277}"/>
    <cellStyle name="60% - Accent4 5 5" xfId="916" xr:uid="{E4950DA2-5942-47DB-934D-9928B5C6B6B9}"/>
    <cellStyle name="60% - Accent4 5 6" xfId="1001" xr:uid="{8107CA59-45AA-4A0F-BF06-FE92001CD93F}"/>
    <cellStyle name="60% - Accent4 6" xfId="249" xr:uid="{0E2EFD92-6C84-4A91-9882-C74E597D40D1}"/>
    <cellStyle name="60% - Accent4 6 2" xfId="366" xr:uid="{D58D1177-E528-4C74-AA32-CBF56ED234F9}"/>
    <cellStyle name="60% - Accent4 6 3" xfId="503" xr:uid="{12461A66-6A7E-4BAD-BB63-2F32311F078A}"/>
    <cellStyle name="60% - Accent4 6 4" xfId="620" xr:uid="{E2AE5FE7-CEDD-451E-849C-456B333C8CBA}"/>
    <cellStyle name="60% - Accent4 6 5" xfId="935" xr:uid="{29CF4B8A-F372-4B07-BB4F-30E32033FB82}"/>
    <cellStyle name="60% - Accent4 6 6" xfId="1020" xr:uid="{8F93BF73-4BB9-42AA-97DA-AFE3CEE03690}"/>
    <cellStyle name="60% - Accent4 7" xfId="148" xr:uid="{FA87EF78-9254-4829-A5B1-2D0AEB4BBB2A}"/>
    <cellStyle name="60% - Accent4 7 2" xfId="385" xr:uid="{0F523A3C-9E0F-49C7-82E8-DA42E4CC5D53}"/>
    <cellStyle name="60% - Accent4 7 3" xfId="713" xr:uid="{C2256AA6-63F0-4330-9B82-F5D55113C6EB}"/>
    <cellStyle name="60% - Accent4 7 4" xfId="761" xr:uid="{DFFF30B0-BACC-4793-8260-757AFFFA0E98}"/>
    <cellStyle name="60% - Accent4 8" xfId="268" xr:uid="{5B7721E4-E79F-4162-8BB4-1AE674BA258E}"/>
    <cellStyle name="60% - Accent4 8 2" xfId="780" xr:uid="{D4B298C1-C20D-4578-AC17-2D02EE431352}"/>
    <cellStyle name="60% - Accent4 9" xfId="404" xr:uid="{21EFD97B-1548-4515-88CE-97E75D32CB9A}"/>
    <cellStyle name="60% - Accent4 9 2" xfId="800" xr:uid="{CF7B917B-E415-4877-ADE3-0560C1E19635}"/>
    <cellStyle name="60% - Accent5" xfId="45" builtinId="48" customBuiltin="1"/>
    <cellStyle name="60% - Accent5 10" xfId="525" xr:uid="{7F5F0102-BB1A-4A31-93A6-22697718693F}"/>
    <cellStyle name="60% - Accent5 11" xfId="823" xr:uid="{C41A2B3F-E38C-4CC2-93BC-098D486AF4D8}"/>
    <cellStyle name="60% - Accent5 12" xfId="666" xr:uid="{41E774C7-C631-44CC-B779-48260A5C889A}"/>
    <cellStyle name="60% - Accent5 13" xfId="842" xr:uid="{852E21AB-9951-4BED-BF2D-AF6578947CD2}"/>
    <cellStyle name="60% - Accent5 2" xfId="77" xr:uid="{E2F74109-345F-47FD-8CE0-89F3C21D7B59}"/>
    <cellStyle name="60% - Accent5 2 2" xfId="131" xr:uid="{86B8EF05-371E-4D7F-95E8-50DE3E01D0C7}"/>
    <cellStyle name="60% - Accent5 2 2 2" xfId="657" xr:uid="{903AD579-0580-4D05-8E3E-D411895DD01E}"/>
    <cellStyle name="60% - Accent5 2 3" xfId="170" xr:uid="{877FE037-5B74-4A27-8E34-D156132B2854}"/>
    <cellStyle name="60% - Accent5 2 3 2" xfId="642" xr:uid="{C6F17CAA-3AD9-466E-8FAC-056232966690}"/>
    <cellStyle name="60% - Accent5 2 4" xfId="290" xr:uid="{50F23699-A883-4193-97CB-6AADAFA713A4}"/>
    <cellStyle name="60% - Accent5 2 5" xfId="426" xr:uid="{F29A8D1D-FC3B-463E-9F2A-7FC7EF074D61}"/>
    <cellStyle name="60% - Accent5 2 6" xfId="544" xr:uid="{E69C8C57-4745-46AB-8CFC-F746227882CA}"/>
    <cellStyle name="60% - Accent5 2 7" xfId="861" xr:uid="{F2B69255-FA31-4B77-A7FD-1A2ED2D92CB4}"/>
    <cellStyle name="60% - Accent5 2 8" xfId="720" xr:uid="{C1EE0534-04F6-4ABA-AB5C-2BCC1241E99E}"/>
    <cellStyle name="60% - Accent5 3" xfId="98" xr:uid="{748DAA77-F891-400E-BBA0-837FEB044635}"/>
    <cellStyle name="60% - Accent5 3 2" xfId="191" xr:uid="{64F045AA-0A93-4A53-B39E-65C03D5E25DD}"/>
    <cellStyle name="60% - Accent5 3 2 2" xfId="680" xr:uid="{997E1C4F-66C9-4F23-9CE4-6F59A4EAAD73}"/>
    <cellStyle name="60% - Accent5 3 3" xfId="310" xr:uid="{C149B16A-49F3-4161-A755-22D8B1C798ED}"/>
    <cellStyle name="60% - Accent5 3 4" xfId="447" xr:uid="{EE9BE26E-5B04-4616-810B-D073CD11EE42}"/>
    <cellStyle name="60% - Accent5 3 5" xfId="564" xr:uid="{7A2EB533-EE3F-4C0E-BBBD-714B931E89E4}"/>
    <cellStyle name="60% - Accent5 3 6" xfId="881" xr:uid="{0E067E95-9B23-4CBC-8FEB-33BF4C62AD95}"/>
    <cellStyle name="60% - Accent5 3 7" xfId="966" xr:uid="{9EC241CB-62CE-48D1-8A4F-5065D30F59D9}"/>
    <cellStyle name="60% - Accent5 4" xfId="210" xr:uid="{B2FFDDBE-272C-4F6B-B68C-10C12F31317A}"/>
    <cellStyle name="60% - Accent5 4 2" xfId="329" xr:uid="{E4FBA8B4-DA53-44F4-97E0-BC639CE52E83}"/>
    <cellStyle name="60% - Accent5 4 3" xfId="466" xr:uid="{CF0086E7-1465-4BCB-80D0-34BA5861E2AB}"/>
    <cellStyle name="60% - Accent5 4 4" xfId="583" xr:uid="{9A4F72F4-72F6-43A9-BA26-8C0E832FCBA3}"/>
    <cellStyle name="60% - Accent5 4 5" xfId="900" xr:uid="{1826FD7E-04C0-49F9-B493-72BB9FE8FA5C}"/>
    <cellStyle name="60% - Accent5 4 6" xfId="984" xr:uid="{DBF15454-E99F-4337-B017-1B23919B45AD}"/>
    <cellStyle name="60% - Accent5 5" xfId="233" xr:uid="{6DFD7B98-032E-4EC0-BA13-E9E0342A0320}"/>
    <cellStyle name="60% - Accent5 5 2" xfId="350" xr:uid="{BA9EA115-7C61-44E6-9015-7B291FA5B3B4}"/>
    <cellStyle name="60% - Accent5 5 3" xfId="487" xr:uid="{F60BFFEE-0CB3-4144-A42F-723FA66293E2}"/>
    <cellStyle name="60% - Accent5 5 4" xfId="604" xr:uid="{A3B270BA-02D7-4D6D-B90F-D0FDCF09B9CF}"/>
    <cellStyle name="60% - Accent5 5 5" xfId="919" xr:uid="{E3F2E678-0DE3-4B6A-BBC7-7F9F40138A9E}"/>
    <cellStyle name="60% - Accent5 5 6" xfId="1004" xr:uid="{51093556-FCE1-467F-A0B4-873C24F495CA}"/>
    <cellStyle name="60% - Accent5 6" xfId="252" xr:uid="{689E5454-BE08-43A0-B956-B6EB8F18E422}"/>
    <cellStyle name="60% - Accent5 6 2" xfId="369" xr:uid="{4AF05FEA-3EF0-43DF-A82E-24938479910E}"/>
    <cellStyle name="60% - Accent5 6 3" xfId="506" xr:uid="{8A875047-A8C8-4810-8CAD-0546639B6973}"/>
    <cellStyle name="60% - Accent5 6 4" xfId="623" xr:uid="{46CB0DE3-D7F3-4941-95C0-8AB348DE85A9}"/>
    <cellStyle name="60% - Accent5 6 5" xfId="938" xr:uid="{CF8EE1DE-AAD3-4AF6-95E6-E1A6A3A73803}"/>
    <cellStyle name="60% - Accent5 6 6" xfId="1023" xr:uid="{716EBD21-942D-416E-8B7B-B1D7D66C5494}"/>
    <cellStyle name="60% - Accent5 7" xfId="151" xr:uid="{12586E2D-78D1-4C38-A470-FC0B631C751F}"/>
    <cellStyle name="60% - Accent5 7 2" xfId="388" xr:uid="{AA1836BA-C136-4D49-A245-05B56D9D4560}"/>
    <cellStyle name="60% - Accent5 7 3" xfId="716" xr:uid="{63238C8D-8055-48BB-B5FB-C5EF56516300}"/>
    <cellStyle name="60% - Accent5 7 4" xfId="764" xr:uid="{64A1FE4F-FB04-4CA3-9C73-4AD788CBA3E9}"/>
    <cellStyle name="60% - Accent5 8" xfId="271" xr:uid="{60E39B89-7658-4ABA-89B3-218463991A70}"/>
    <cellStyle name="60% - Accent5 8 2" xfId="783" xr:uid="{BB8B2EDB-1159-41FD-9CCD-53CAFFB10BD1}"/>
    <cellStyle name="60% - Accent5 9" xfId="407" xr:uid="{41A5E513-1D0A-4C79-AEF0-130B7B57B111}"/>
    <cellStyle name="60% - Accent5 9 2" xfId="803" xr:uid="{F27639F8-753A-4658-9760-A88B66B99A26}"/>
    <cellStyle name="60% - Accent6" xfId="49" builtinId="52" customBuiltin="1"/>
    <cellStyle name="60% - Accent6 10" xfId="528" xr:uid="{1F44602E-6B1E-4583-A859-2DAE4F0A3ED3}"/>
    <cellStyle name="60% - Accent6 11" xfId="826" xr:uid="{B290E382-04D7-4F9C-AA17-11402EF5C0BC}"/>
    <cellStyle name="60% - Accent6 12" xfId="725" xr:uid="{A2088E0A-A405-4428-B1EB-136E0995BCF6}"/>
    <cellStyle name="60% - Accent6 13" xfId="845" xr:uid="{5547538E-9F6A-4305-B1EA-B1E392309134}"/>
    <cellStyle name="60% - Accent6 2" xfId="80" xr:uid="{A7B7E85E-9730-4739-B8BC-3E4FE4E68B00}"/>
    <cellStyle name="60% - Accent6 2 2" xfId="135" xr:uid="{43508A69-7797-4F84-95A3-E961E797E410}"/>
    <cellStyle name="60% - Accent6 2 2 2" xfId="57" xr:uid="{5A5835C7-0314-48ED-AE13-DE746D531FEC}"/>
    <cellStyle name="60% - Accent6 2 3" xfId="173" xr:uid="{CF8079F3-2B97-46A2-9821-51EC8C13BA72}"/>
    <cellStyle name="60% - Accent6 2 3 2" xfId="721" xr:uid="{0B4BFB74-58F5-470C-B888-AB7BE3E38046}"/>
    <cellStyle name="60% - Accent6 2 4" xfId="293" xr:uid="{219FDCBB-17D6-44D7-904A-08B2FDA882B4}"/>
    <cellStyle name="60% - Accent6 2 5" xfId="429" xr:uid="{40562257-73E0-41D5-A796-CB2CD16943A6}"/>
    <cellStyle name="60% - Accent6 2 6" xfId="547" xr:uid="{2C67EF9B-FD8F-4DED-B318-3910EA5B8829}"/>
    <cellStyle name="60% - Accent6 2 7" xfId="864" xr:uid="{D77CEEB1-AF29-4025-9E7F-DF159273539A}"/>
    <cellStyle name="60% - Accent6 2 8" xfId="942" xr:uid="{5090FB2D-8E79-46EB-9205-85CE87B2D8A7}"/>
    <cellStyle name="60% - Accent6 3" xfId="101" xr:uid="{0EEC7D10-1AD8-43E5-95B1-9D051E128E63}"/>
    <cellStyle name="60% - Accent6 3 2" xfId="194" xr:uid="{194F3703-CD5E-4B1F-B042-4EED0FA58204}"/>
    <cellStyle name="60% - Accent6 3 2 2" xfId="722" xr:uid="{345E4760-A639-46ED-BE2E-4E94C262D610}"/>
    <cellStyle name="60% - Accent6 3 3" xfId="313" xr:uid="{74D35508-BD99-473B-9292-3BE9B87B7233}"/>
    <cellStyle name="60% - Accent6 3 4" xfId="450" xr:uid="{43470EF3-1123-49A0-803C-207411B80BF1}"/>
    <cellStyle name="60% - Accent6 3 5" xfId="567" xr:uid="{2B0CE271-4098-4767-A352-B8C792A33748}"/>
    <cellStyle name="60% - Accent6 3 6" xfId="884" xr:uid="{CA4D6778-C7B1-4834-94B0-3CC36A098175}"/>
    <cellStyle name="60% - Accent6 3 7" xfId="969" xr:uid="{430AF2B3-B9E9-4351-AF55-647572A68E02}"/>
    <cellStyle name="60% - Accent6 4" xfId="213" xr:uid="{9B40C70F-528D-4E53-9F47-481293DA2980}"/>
    <cellStyle name="60% - Accent6 4 2" xfId="332" xr:uid="{2C9D2253-0909-4065-8BE0-D3BC13CE84BE}"/>
    <cellStyle name="60% - Accent6 4 3" xfId="469" xr:uid="{E5C2C2F7-9947-41FE-A263-7B41353B29FF}"/>
    <cellStyle name="60% - Accent6 4 4" xfId="586" xr:uid="{28991B83-EE32-4571-9E0C-5BBF6470C106}"/>
    <cellStyle name="60% - Accent6 4 5" xfId="903" xr:uid="{F6047A68-E90F-4899-BE6D-D2286384AD2C}"/>
    <cellStyle name="60% - Accent6 4 6" xfId="987" xr:uid="{46B954BA-FC9E-4803-8BFB-F3AFA6B1D2DB}"/>
    <cellStyle name="60% - Accent6 5" xfId="236" xr:uid="{692E664E-4AF5-4AB7-ADE5-23AFE1F7109B}"/>
    <cellStyle name="60% - Accent6 5 2" xfId="353" xr:uid="{C90AF7A6-B03E-4066-A533-AF1DADCABB67}"/>
    <cellStyle name="60% - Accent6 5 3" xfId="490" xr:uid="{23CC90B0-442F-4B75-99CB-45C11244D61B}"/>
    <cellStyle name="60% - Accent6 5 4" xfId="607" xr:uid="{01E37165-D92B-4985-8980-62871C68E441}"/>
    <cellStyle name="60% - Accent6 5 5" xfId="922" xr:uid="{0EE32AD4-122D-4C87-89A1-ABD1CCAA7FBD}"/>
    <cellStyle name="60% - Accent6 5 6" xfId="1007" xr:uid="{50064019-8414-4B90-BFEC-10E810256946}"/>
    <cellStyle name="60% - Accent6 6" xfId="255" xr:uid="{BFAC3192-115A-45A4-A7BC-30301DEB5F19}"/>
    <cellStyle name="60% - Accent6 6 2" xfId="372" xr:uid="{AD6AF756-B6C9-4BA2-BE4C-4D07F93B3C44}"/>
    <cellStyle name="60% - Accent6 6 3" xfId="509" xr:uid="{C19AC6A7-4F1D-4AF7-8EE3-F3CD4AD89882}"/>
    <cellStyle name="60% - Accent6 6 4" xfId="626" xr:uid="{46800DFF-6DB4-422A-9348-99377B7C1DAF}"/>
    <cellStyle name="60% - Accent6 6 5" xfId="941" xr:uid="{5865B0C4-6ECB-41FC-947D-2F36F34906B2}"/>
    <cellStyle name="60% - Accent6 6 6" xfId="1026" xr:uid="{8B3650A2-F51F-4E02-BDD9-F953F6396451}"/>
    <cellStyle name="60% - Accent6 7" xfId="154" xr:uid="{1CA1ADF7-AA9C-4166-9747-B6E572C06619}"/>
    <cellStyle name="60% - Accent6 7 2" xfId="391" xr:uid="{05C46641-531A-4FAD-9E90-AE547BE62520}"/>
    <cellStyle name="60% - Accent6 7 3" xfId="719" xr:uid="{FAD51107-7562-4B80-8A2F-780FA96E63F9}"/>
    <cellStyle name="60% - Accent6 7 4" xfId="767" xr:uid="{14561580-654E-41CC-9BF1-97B5DE5AF230}"/>
    <cellStyle name="60% - Accent6 8" xfId="274" xr:uid="{0BD20DA9-FFAA-4460-AA76-B366139BF1FC}"/>
    <cellStyle name="60% - Accent6 8 2" xfId="786" xr:uid="{87780821-DB9F-4B2D-9C85-FB434873BB76}"/>
    <cellStyle name="60% - Accent6 9" xfId="410" xr:uid="{858A7031-CE20-43B3-BFE5-E48F2D860AC9}"/>
    <cellStyle name="60% - Accent6 9 2" xfId="806" xr:uid="{4766A8D7-F988-44EA-AD06-54D2E6A793D7}"/>
    <cellStyle name="Accent1" xfId="26" builtinId="29" customBuiltin="1"/>
    <cellStyle name="Accent1 2" xfId="112" xr:uid="{1D9CB795-A878-4B75-9C01-2A5473FAC34B}"/>
    <cellStyle name="Accent2" xfId="30" builtinId="33" customBuiltin="1"/>
    <cellStyle name="Accent2 2" xfId="116" xr:uid="{71139202-CCF7-4F99-8BB8-72C4EAD93A61}"/>
    <cellStyle name="Accent3" xfId="34" builtinId="37" customBuiltin="1"/>
    <cellStyle name="Accent3 2" xfId="120" xr:uid="{DCF33703-2D2A-43E6-84A2-858F3F3A51C2}"/>
    <cellStyle name="Accent4" xfId="38" builtinId="41" customBuiltin="1"/>
    <cellStyle name="Accent4 2" xfId="124" xr:uid="{2F87E622-6AF3-46E7-92F0-6433C946F576}"/>
    <cellStyle name="Accent5" xfId="42" builtinId="45" customBuiltin="1"/>
    <cellStyle name="Accent5 2" xfId="128" xr:uid="{B70AD9C2-435F-4FCE-9B2D-B24EB1F7D527}"/>
    <cellStyle name="Accent6" xfId="46" builtinId="49" customBuiltin="1"/>
    <cellStyle name="Accent6 2" xfId="132" xr:uid="{7A8ABF34-F11A-40A4-A719-159A2CCE4CA7}"/>
    <cellStyle name="Bad" xfId="15" builtinId="27" customBuiltin="1"/>
    <cellStyle name="Bad 2" xfId="107" xr:uid="{D068B809-1FC7-4245-8DF3-4A3A922A8B88}"/>
    <cellStyle name="Calculation" xfId="19" builtinId="22" customBuiltin="1"/>
    <cellStyle name="Check Cell" xfId="21" builtinId="23" customBuiltin="1"/>
    <cellStyle name="Explanatory Text" xfId="24" builtinId="53" customBuiltin="1"/>
    <cellStyle name="Explanatory Text 2" xfId="111" xr:uid="{0D861D33-DD89-4481-8A54-6624B8839299}"/>
    <cellStyle name="Good" xfId="14" builtinId="26" customBuiltin="1"/>
    <cellStyle name="Good 2" xfId="106" xr:uid="{47D3A64D-8609-4115-AFC9-45BA8992509C}"/>
    <cellStyle name="Heading 1" xfId="10" builtinId="16" customBuiltin="1"/>
    <cellStyle name="Heading 2" xfId="11" builtinId="17" customBuiltin="1"/>
    <cellStyle name="Heading 3" xfId="12" builtinId="18" customBuiltin="1"/>
    <cellStyle name="Heading 4" xfId="13" builtinId="19" customBuiltin="1"/>
    <cellStyle name="Heading 4 2" xfId="105" xr:uid="{F0A81C65-1714-4A4C-8F1B-F400954C6DBF}"/>
    <cellStyle name="Hyperlink" xfId="4" builtinId="8"/>
    <cellStyle name="Hyperlink 2" xfId="7" xr:uid="{814D7304-3931-4332-B34B-8D54EB26E55D}"/>
    <cellStyle name="Input" xfId="17" builtinId="20" customBuiltin="1"/>
    <cellStyle name="Linked Cell" xfId="20" builtinId="24" customBuiltin="1"/>
    <cellStyle name="Neutral" xfId="16" builtinId="28" customBuiltin="1"/>
    <cellStyle name="Neutral 2" xfId="108" xr:uid="{F59DCA05-C4E7-4C79-9862-7D18C8E0878A}"/>
    <cellStyle name="Normal" xfId="0" builtinId="0"/>
    <cellStyle name="Normal 10" xfId="55" xr:uid="{A549D19D-8374-422B-BF2F-37282B4C842B}"/>
    <cellStyle name="Normal 10 2" xfId="673" xr:uid="{5A747A38-DEF8-4C9E-8A5C-79DD84C04A18}"/>
    <cellStyle name="Normal 10 2 2" xfId="787" xr:uid="{9C443CEF-32A7-4AB7-873B-3AE2D18544C9}"/>
    <cellStyle name="Normal 11" xfId="697" xr:uid="{1248EBD2-8F48-4618-A9AE-1A60655F48F4}"/>
    <cellStyle name="Normal 11 2" xfId="807" xr:uid="{3EFEAFEE-2175-4A3F-9F10-15D3E89B91DA}"/>
    <cellStyle name="Normal 12" xfId="52" xr:uid="{54FA1A03-ACD8-40CD-B1A4-2EEFBC395E18}"/>
    <cellStyle name="Normal 13" xfId="1028" xr:uid="{DEEFBD18-A6F1-5243-8C0E-F9523A1B299D}"/>
    <cellStyle name="Normal 2" xfId="1" xr:uid="{AA0D7D98-232D-41B0-9716-5B85A4FDCA85}"/>
    <cellStyle name="Normal 3" xfId="50" xr:uid="{59AFE52E-24F7-4BA4-AB19-A87F4E5776C4}"/>
    <cellStyle name="Normal 3 2" xfId="82" xr:uid="{5E9EB980-352C-4429-97EF-EF7849902814}"/>
    <cellStyle name="Normal 3 3" xfId="61" xr:uid="{2F313804-ACE1-40F8-A979-F4C6018493F4}"/>
    <cellStyle name="Normal 3 4" xfId="1027" xr:uid="{E150A6D9-5A8D-B144-A8BB-757ED96FC6B4}"/>
    <cellStyle name="Normal 3 4 2" xfId="1029" xr:uid="{402C6568-FFB6-2A4E-8B55-E80E96123DB1}"/>
    <cellStyle name="Normal 4" xfId="3" xr:uid="{2A41B4AE-52AD-4A5D-AF66-ABDD0154D4CF}"/>
    <cellStyle name="Normal 4 2" xfId="216" xr:uid="{D7093427-A0A7-4389-919A-B89CF2CD3384}"/>
    <cellStyle name="Normal 4 2 2" xfId="334" xr:uid="{F2071F2B-9EC1-4B44-8E92-C199DC645443}"/>
    <cellStyle name="Normal 4 2 3" xfId="471" xr:uid="{D5939724-6CD9-494A-BB9E-5A23DCEEC0D6}"/>
    <cellStyle name="Normal 4 2 4" xfId="588" xr:uid="{381CFFF8-29EB-4813-825F-14A9B76E002C}"/>
    <cellStyle name="Normal 4 2 5" xfId="989" xr:uid="{80B4192D-9550-4F22-A490-3B04ED284F6F}"/>
    <cellStyle name="Normal 4 2 6" xfId="638" xr:uid="{822CAC18-C15C-4652-8E0A-BAAD2EDD0319}"/>
    <cellStyle name="Normal 4 3" xfId="174" xr:uid="{28C99296-F139-4E7D-9A34-C9D4C2E3B805}"/>
    <cellStyle name="Normal 4 3 2" xfId="745" xr:uid="{3C50AD9F-B51F-4AD0-821C-D59E437B800E}"/>
    <cellStyle name="Normal 4 4" xfId="430" xr:uid="{0495583A-1B7B-4141-8E06-EDD71B18FBE0}"/>
    <cellStyle name="Normal 4 4 2" xfId="629" xr:uid="{002C2C1D-9FE5-4FA4-B128-D33074B628D0}"/>
    <cellStyle name="Normal 4 5" xfId="81" xr:uid="{8EE5AAAB-3A7C-4207-BE2C-E5B1BB6BB627}"/>
    <cellStyle name="Normal 4 5 2" xfId="686" xr:uid="{DD4B5DD6-0445-47C3-8DFE-54D9848D21C6}"/>
    <cellStyle name="Normal 4 6" xfId="947" xr:uid="{A7393019-6225-4FDF-941E-52C8F8E6B35E}"/>
    <cellStyle name="Normal 5" xfId="8" xr:uid="{1C94439C-0438-49C8-86DE-CC584C0FD253}"/>
    <cellStyle name="Normal 5 2" xfId="217" xr:uid="{D4426695-285A-4D98-AEF0-6646459319F4}"/>
    <cellStyle name="Normal 6" xfId="6" xr:uid="{4912A987-51D1-42AF-B9F9-58F4078C6F37}"/>
    <cellStyle name="Normal 6 2" xfId="175" xr:uid="{28EFF66F-AF62-40E1-AA51-489EC17260F0}"/>
    <cellStyle name="Normal 6 2 2" xfId="637" xr:uid="{59E26C18-F5D4-494A-B661-AFE742C9478D}"/>
    <cellStyle name="Normal 6 3" xfId="294" xr:uid="{61696476-4A1D-412A-85E6-C2F74F084046}"/>
    <cellStyle name="Normal 6 3 2" xfId="675" xr:uid="{3E6D787C-144D-4C97-BBFA-031F1642448D}"/>
    <cellStyle name="Normal 6 4" xfId="431" xr:uid="{1BCA8CE3-8466-4C8B-9C9F-20C39321CB19}"/>
    <cellStyle name="Normal 6 4 2" xfId="627" xr:uid="{CA552C9F-EE3F-4F49-B932-DBF039A65414}"/>
    <cellStyle name="Normal 6 5" xfId="548" xr:uid="{AFB81968-D2BE-49FF-AC6E-114B28309B0F}"/>
    <cellStyle name="Normal 6 6" xfId="865" xr:uid="{F4EC416B-72FB-4459-AD8F-F736BA80C8A0}"/>
    <cellStyle name="Normal 6 7" xfId="950" xr:uid="{4BC16257-790B-429C-B9C5-D5DF9294402B}"/>
    <cellStyle name="Normal 6 8" xfId="656" xr:uid="{6F16CB75-FAF5-4E37-9DAF-3A12D14E973D}"/>
    <cellStyle name="Normal 7" xfId="5" xr:uid="{86C48A9F-0B55-4A49-BD45-7C6517E9AFF3}"/>
    <cellStyle name="Normal 7 2" xfId="214" xr:uid="{57D29935-9E99-454B-B488-66083048E1DF}"/>
    <cellStyle name="Normal 7 2 2" xfId="723" xr:uid="{42856AF6-9F9D-4688-ACC2-0C81360F5C78}"/>
    <cellStyle name="Normal 7 2 3" xfId="660" xr:uid="{41A6E12A-0F51-413A-BF85-73EDC65E9FBE}"/>
    <cellStyle name="Normal 7 3" xfId="333" xr:uid="{B5E5D3FB-D0CA-4DD4-90CE-D4FC588910BD}"/>
    <cellStyle name="Normal 7 4" xfId="470" xr:uid="{1B319C30-46C4-4A75-AA4A-555C256F0CB1}"/>
    <cellStyle name="Normal 7 5" xfId="587" xr:uid="{67CB389C-4A69-4B61-8A5C-5DFC91120FF6}"/>
    <cellStyle name="Normal 7 6" xfId="59" xr:uid="{B5EE335D-2F29-4758-B6A3-2B9321F86671}"/>
    <cellStyle name="Normal 7 6 2" xfId="988" xr:uid="{9D723540-9851-4074-94BD-8CF360C50852}"/>
    <cellStyle name="Normal 8" xfId="102" xr:uid="{25F78B12-8CC0-41F7-9D89-FFE847894F50}"/>
    <cellStyle name="Normal 8 2" xfId="215" xr:uid="{9113CE48-24AB-4F8E-BC0C-62CB30B42D38}"/>
    <cellStyle name="Normal 8 3" xfId="56" xr:uid="{BE8553C0-21F7-4081-AE10-8639FD73C8FB}"/>
    <cellStyle name="Normal 8 3 2" xfId="677" xr:uid="{CC232612-B110-4D48-88D0-63845A65F78A}"/>
    <cellStyle name="Normal 8 4" xfId="739" xr:uid="{630D826B-6599-45D8-9A42-5D600BCE265D}"/>
    <cellStyle name="Normal 9" xfId="2" xr:uid="{62132CAB-CC71-4520-9EBA-D847733F0147}"/>
    <cellStyle name="Note" xfId="23" builtinId="10" customBuiltin="1"/>
    <cellStyle name="Note 10" xfId="510" xr:uid="{5C8FD903-E598-4807-8175-4D91BBD455CD}"/>
    <cellStyle name="Note 11" xfId="808" xr:uid="{1517608A-F249-4D0E-830D-E50618F354D6}"/>
    <cellStyle name="Note 12" xfId="700" xr:uid="{7F200CEC-C84C-41F0-B031-F2FDA259395D}"/>
    <cellStyle name="Note 13" xfId="827" xr:uid="{59720E72-C91F-47F3-AA77-0F67C1997050}"/>
    <cellStyle name="Note 2" xfId="62" xr:uid="{B08F1F75-6C5F-4FD0-8A36-2E8621FBF317}"/>
    <cellStyle name="Note 2 2" xfId="110" xr:uid="{051BE49F-C04A-4E3C-B532-706C7439BAE3}"/>
    <cellStyle name="Note 2 2 2" xfId="630" xr:uid="{B1F4C823-1F9D-477F-AE4E-1BB5C5BB5679}"/>
    <cellStyle name="Note 2 3" xfId="155" xr:uid="{05CED002-474D-479D-B3E0-D608916F74F6}"/>
    <cellStyle name="Note 2 3 2" xfId="667" xr:uid="{4F4421FA-AFD0-42CB-BEC0-FEF3B7AFD36C}"/>
    <cellStyle name="Note 2 4" xfId="275" xr:uid="{0403F2D7-A19D-4AB9-8BBF-BE2906F8E9A1}"/>
    <cellStyle name="Note 2 5" xfId="411" xr:uid="{EE2FF0C2-9B17-4324-A2B5-EF3E5D29F07C}"/>
    <cellStyle name="Note 2 6" xfId="529" xr:uid="{3088B145-D4F0-4ACE-92F0-4825A1654E41}"/>
    <cellStyle name="Note 2 7" xfId="846" xr:uid="{13E226F1-D767-4159-B978-C52C36BA54D6}"/>
    <cellStyle name="Note 2 8" xfId="948" xr:uid="{A278B18A-52E3-4256-B077-444791535D11}"/>
    <cellStyle name="Note 3" xfId="83" xr:uid="{C7066EBF-5386-41D5-BC0A-4A50BFD49CBF}"/>
    <cellStyle name="Note 3 2" xfId="176" xr:uid="{BA665B69-2EA6-4328-8264-81AFA40B5957}"/>
    <cellStyle name="Note 3 2 2" xfId="669" xr:uid="{7EE19381-AAFF-41CD-82B7-1CA6A49E5C74}"/>
    <cellStyle name="Note 3 3" xfId="295" xr:uid="{34BA9AC9-C252-46F5-9ABC-05318D651878}"/>
    <cellStyle name="Note 3 4" xfId="432" xr:uid="{BEB2950C-6C75-4F69-9374-5AF52B95A2B4}"/>
    <cellStyle name="Note 3 5" xfId="549" xr:uid="{AB93D790-C569-4BC4-B6F0-02ADCC91F06E}"/>
    <cellStyle name="Note 3 6" xfId="866" xr:uid="{79606D76-DE0B-48FB-90D9-D3FFEC9AE76B}"/>
    <cellStyle name="Note 3 7" xfId="951" xr:uid="{AB1B932F-CC46-4BC2-99CC-295A00F0F20B}"/>
    <cellStyle name="Note 4" xfId="60" xr:uid="{6E293BFD-3860-4FA4-BFC9-48BC0E75F07B}"/>
    <cellStyle name="Note 4 2" xfId="195" xr:uid="{4D4D87A2-BD37-4C76-A079-F82246260DE7}"/>
    <cellStyle name="Note 4 2 2" xfId="734" xr:uid="{BA885486-739F-4ECE-9551-D71DF353F079}"/>
    <cellStyle name="Note 4 3" xfId="314" xr:uid="{0F4A1BB6-A09B-4816-BA39-634139BBFAFA}"/>
    <cellStyle name="Note 4 4" xfId="451" xr:uid="{1338BC6E-4C1F-4081-A9D6-2B3735BB2BDE}"/>
    <cellStyle name="Note 4 5" xfId="568" xr:uid="{308EFDD9-F3B6-4CC5-BF87-31B2B890CC10}"/>
    <cellStyle name="Note 4 6" xfId="885" xr:uid="{409DC4DE-34B8-4149-B613-201C526051CC}"/>
    <cellStyle name="Note 4 7" xfId="742" xr:uid="{34982A1B-CDC8-46AD-A09A-67067D5CFDAE}"/>
    <cellStyle name="Note 5" xfId="218" xr:uid="{A01F0287-669D-49EA-B50D-C8AE3345D4F0}"/>
    <cellStyle name="Note 5 2" xfId="335" xr:uid="{368751DE-98E1-4400-A307-BC95EC87D8D4}"/>
    <cellStyle name="Note 5 3" xfId="472" xr:uid="{3D5B237C-35FA-4E00-B67F-A2365D718A0F}"/>
    <cellStyle name="Note 5 4" xfId="589" xr:uid="{7B8C350C-E27A-42B9-83EC-E0EB5AE1FD02}"/>
    <cellStyle name="Note 5 5" xfId="904" xr:uid="{38A457DA-7463-434F-BC74-19FD94DB7F1E}"/>
    <cellStyle name="Note 5 6" xfId="946" xr:uid="{20FCF96D-ACDA-4E06-AB68-89D1CA489E8D}"/>
    <cellStyle name="Note 6" xfId="237" xr:uid="{82D27F2C-557A-4EF8-A7EE-15D309099CAE}"/>
    <cellStyle name="Note 6 2" xfId="354" xr:uid="{E9845E20-5796-4416-8440-29198FA1835D}"/>
    <cellStyle name="Note 6 3" xfId="491" xr:uid="{7A2ECE67-E8A4-47C9-9246-B0043DB94B89}"/>
    <cellStyle name="Note 6 4" xfId="608" xr:uid="{5C3F17A9-4881-44E4-AF53-A59C6FFFD2A8}"/>
    <cellStyle name="Note 6 5" xfId="923" xr:uid="{B6ACF85C-7DFB-4C57-849E-4EA7FF033E8C}"/>
    <cellStyle name="Note 6 6" xfId="1008" xr:uid="{4F1C3E88-710D-43B0-A412-02DC28588AE1}"/>
    <cellStyle name="Note 7" xfId="136" xr:uid="{09CAE03D-B7D9-4E42-804E-ACACE0A2C664}"/>
    <cellStyle name="Note 7 2" xfId="373" xr:uid="{809ACBD3-AE7B-4F06-A83E-DDEF5AD08BDD}"/>
    <cellStyle name="Note 7 3" xfId="701" xr:uid="{5DCA4416-5F86-4C0A-938A-C469CF18F014}"/>
    <cellStyle name="Note 7 4" xfId="749" xr:uid="{C79860BD-EFC3-421F-B8A7-9EFA99063B68}"/>
    <cellStyle name="Note 8" xfId="256" xr:uid="{F7AB9C93-40BA-4C01-9040-5C0BD7B5946D}"/>
    <cellStyle name="Note 8 2" xfId="768" xr:uid="{264297F6-733C-4F77-B5F3-3D225C1414BE}"/>
    <cellStyle name="Note 9" xfId="392" xr:uid="{62E10543-3A7F-47F6-8EDA-95ADB46EBE70}"/>
    <cellStyle name="Note 9 2" xfId="788" xr:uid="{AA45EE7E-E147-4D01-A6B5-77B900837E25}"/>
    <cellStyle name="Output" xfId="18" builtinId="21" customBuiltin="1"/>
    <cellStyle name="Percent 2" xfId="53" xr:uid="{C86F0FBE-1FA4-460F-806D-6697795F1772}"/>
    <cellStyle name="Percent 2 2" xfId="103" xr:uid="{33A18661-4A03-46FC-A01A-8F65EA9F8806}"/>
    <cellStyle name="Percent 3" xfId="51" xr:uid="{63F44837-1CA2-497B-8147-51343037C084}"/>
    <cellStyle name="Percent 4" xfId="54" xr:uid="{48C953E9-0726-4655-9FE1-F958B04E59D8}"/>
    <cellStyle name="Title" xfId="9" builtinId="15" customBuiltin="1"/>
    <cellStyle name="Title 2" xfId="104" xr:uid="{C764E1D2-4971-4534-9FDF-49197EFB1FBE}"/>
    <cellStyle name="Total" xfId="25" builtinId="25" customBuiltin="1"/>
    <cellStyle name="Warning Text" xfId="22" builtinId="11" customBuiltin="1"/>
    <cellStyle name="Warning Text 2" xfId="109" xr:uid="{F9ABC492-F995-47DB-B804-8BD662079297}"/>
  </cellStyles>
  <dxfs count="179">
    <dxf>
      <fill>
        <patternFill>
          <bgColor theme="4" tint="0.59996337778862885"/>
        </patternFill>
      </fill>
    </dxf>
    <dxf>
      <fill>
        <patternFill>
          <bgColor theme="5" tint="0.39994506668294322"/>
        </patternFill>
      </fill>
    </dxf>
    <dxf>
      <fill>
        <patternFill>
          <bgColor theme="4" tint="0.59996337778862885"/>
        </patternFill>
      </fill>
    </dxf>
    <dxf>
      <fill>
        <patternFill>
          <bgColor theme="5" tint="0.39994506668294322"/>
        </patternFill>
      </fill>
    </dxf>
    <dxf>
      <fill>
        <patternFill>
          <bgColor theme="4" tint="0.59996337778862885"/>
        </patternFill>
      </fill>
    </dxf>
    <dxf>
      <fill>
        <patternFill>
          <bgColor theme="5" tint="0.39994506668294322"/>
        </patternFill>
      </fill>
    </dxf>
    <dxf>
      <fill>
        <patternFill>
          <bgColor theme="4" tint="0.59996337778862885"/>
        </patternFill>
      </fill>
    </dxf>
    <dxf>
      <fill>
        <patternFill>
          <bgColor theme="5" tint="0.39994506668294322"/>
        </patternFill>
      </fill>
    </dxf>
    <dxf>
      <fill>
        <patternFill>
          <bgColor theme="4" tint="0.59996337778862885"/>
        </patternFill>
      </fill>
    </dxf>
    <dxf>
      <fill>
        <patternFill>
          <bgColor theme="5" tint="0.39994506668294322"/>
        </patternFill>
      </fill>
    </dxf>
    <dxf>
      <fill>
        <patternFill>
          <bgColor theme="4" tint="0.59996337778862885"/>
        </patternFill>
      </fill>
    </dxf>
    <dxf>
      <fill>
        <patternFill>
          <bgColor theme="5" tint="0.39994506668294322"/>
        </patternFill>
      </fill>
    </dxf>
    <dxf>
      <fill>
        <patternFill>
          <bgColor theme="4" tint="0.59996337778862885"/>
        </patternFill>
      </fill>
    </dxf>
    <dxf>
      <fill>
        <patternFill>
          <bgColor theme="5" tint="0.39994506668294322"/>
        </patternFill>
      </fill>
    </dxf>
    <dxf>
      <fill>
        <patternFill>
          <bgColor theme="4" tint="0.59996337778862885"/>
        </patternFill>
      </fill>
    </dxf>
    <dxf>
      <fill>
        <patternFill>
          <bgColor theme="5" tint="0.39994506668294322"/>
        </patternFill>
      </fill>
    </dxf>
    <dxf>
      <fill>
        <patternFill>
          <bgColor theme="4" tint="0.59996337778862885"/>
        </patternFill>
      </fill>
    </dxf>
    <dxf>
      <fill>
        <patternFill>
          <bgColor theme="5" tint="0.39994506668294322"/>
        </patternFill>
      </fill>
    </dxf>
    <dxf>
      <fill>
        <patternFill>
          <bgColor theme="4" tint="0.59996337778862885"/>
        </patternFill>
      </fill>
    </dxf>
    <dxf>
      <fill>
        <patternFill>
          <bgColor theme="5" tint="0.39994506668294322"/>
        </patternFill>
      </fill>
    </dxf>
    <dxf>
      <fill>
        <patternFill>
          <bgColor theme="4" tint="0.59996337778862885"/>
        </patternFill>
      </fill>
    </dxf>
    <dxf>
      <fill>
        <patternFill>
          <bgColor theme="5" tint="0.39994506668294322"/>
        </patternFill>
      </fill>
    </dxf>
    <dxf>
      <fill>
        <patternFill>
          <bgColor theme="4" tint="0.59996337778862885"/>
        </patternFill>
      </fill>
    </dxf>
    <dxf>
      <fill>
        <patternFill>
          <bgColor theme="5" tint="0.39994506668294322"/>
        </patternFill>
      </fill>
    </dxf>
    <dxf>
      <fill>
        <patternFill patternType="solid">
          <fgColor rgb="FFF4B083"/>
          <bgColor theme="5" tint="0.39994506668294322"/>
        </patternFill>
      </fill>
    </dxf>
    <dxf>
      <fill>
        <patternFill patternType="solid">
          <fgColor rgb="FFB4C6E7"/>
          <bgColor rgb="FFB4C6E7"/>
        </patternFill>
      </fill>
    </dxf>
    <dxf>
      <fill>
        <patternFill patternType="solid">
          <fgColor rgb="FFF4B083"/>
          <bgColor theme="5" tint="0.39994506668294322"/>
        </patternFill>
      </fill>
    </dxf>
    <dxf>
      <fill>
        <patternFill patternType="solid">
          <fgColor rgb="FFB4C6E7"/>
          <bgColor rgb="FFB4C6E7"/>
        </patternFill>
      </fill>
    </dxf>
    <dxf>
      <fill>
        <patternFill patternType="solid">
          <fgColor rgb="FFF4B083"/>
          <bgColor rgb="FFF4B083"/>
        </patternFill>
      </fill>
    </dxf>
    <dxf>
      <fill>
        <patternFill patternType="solid">
          <fgColor rgb="FFB4C6E7"/>
          <bgColor rgb="FFB4C6E7"/>
        </patternFill>
      </fill>
    </dxf>
    <dxf>
      <fill>
        <patternFill patternType="solid">
          <fgColor rgb="FFB4C6E7"/>
          <bgColor rgb="FFB4C6E7"/>
        </patternFill>
      </fill>
    </dxf>
    <dxf>
      <fill>
        <patternFill patternType="solid">
          <fgColor rgb="FFF4B083"/>
          <bgColor theme="5" tint="0.39994506668294322"/>
        </patternFill>
      </fill>
    </dxf>
    <dxf>
      <fill>
        <patternFill patternType="solid">
          <fgColor rgb="FFF4B083"/>
          <bgColor theme="5" tint="0.39994506668294322"/>
        </patternFill>
      </fill>
    </dxf>
    <dxf>
      <fill>
        <patternFill patternType="solid">
          <fgColor rgb="FFB4C6E7"/>
          <bgColor rgb="FFB4C6E7"/>
        </patternFill>
      </fill>
    </dxf>
    <dxf>
      <fill>
        <patternFill patternType="solid">
          <fgColor rgb="FFF4B083"/>
          <bgColor theme="5" tint="0.39994506668294322"/>
        </patternFill>
      </fill>
    </dxf>
    <dxf>
      <fill>
        <patternFill patternType="solid">
          <fgColor rgb="FFB4C6E7"/>
          <bgColor rgb="FFB4C6E7"/>
        </patternFill>
      </fill>
    </dxf>
    <dxf>
      <fill>
        <patternFill patternType="solid">
          <fgColor rgb="FFB4C6E7"/>
          <bgColor rgb="FFB4C6E7"/>
        </patternFill>
      </fill>
    </dxf>
    <dxf>
      <fill>
        <patternFill patternType="solid">
          <fgColor rgb="FFF4B083"/>
          <bgColor rgb="FFF4B083"/>
        </patternFill>
      </fill>
    </dxf>
    <dxf>
      <fill>
        <patternFill patternType="solid">
          <fgColor rgb="FFB4C6E7"/>
          <bgColor rgb="FFB4C6E7"/>
        </patternFill>
      </fill>
    </dxf>
    <dxf>
      <fill>
        <patternFill patternType="solid">
          <fgColor rgb="FFF4B083"/>
          <bgColor theme="5" tint="0.39994506668294322"/>
        </patternFill>
      </fill>
    </dxf>
    <dxf>
      <fill>
        <patternFill patternType="solid">
          <fgColor rgb="FFB4C6E7"/>
          <bgColor rgb="FFB4C6E7"/>
        </patternFill>
      </fill>
    </dxf>
    <dxf>
      <fill>
        <patternFill patternType="solid">
          <fgColor rgb="FFF4B083"/>
          <bgColor theme="5" tint="0.39994506668294322"/>
        </patternFill>
      </fill>
    </dxf>
    <dxf>
      <fill>
        <patternFill patternType="solid">
          <fgColor rgb="FFB4C6E7"/>
          <bgColor rgb="FFB4C6E7"/>
        </patternFill>
      </fill>
    </dxf>
    <dxf>
      <fill>
        <patternFill patternType="solid">
          <fgColor rgb="FFF4B083"/>
          <bgColor theme="5" tint="0.39994506668294322"/>
        </patternFill>
      </fill>
    </dxf>
    <dxf>
      <fill>
        <patternFill patternType="solid">
          <fgColor rgb="FFB4C6E7"/>
          <bgColor rgb="FFB4C6E7"/>
        </patternFill>
      </fill>
    </dxf>
    <dxf>
      <fill>
        <patternFill patternType="solid">
          <fgColor rgb="FFF4B083"/>
          <bgColor rgb="FFF4B083"/>
        </patternFill>
      </fill>
    </dxf>
    <dxf>
      <fill>
        <patternFill patternType="solid">
          <fgColor rgb="FFB4C6E7"/>
          <bgColor rgb="FFB4C6E7"/>
        </patternFill>
      </fill>
    </dxf>
    <dxf>
      <fill>
        <patternFill patternType="solid">
          <fgColor rgb="FFF4B083"/>
          <bgColor theme="5" tint="0.39994506668294322"/>
        </patternFill>
      </fill>
    </dxf>
    <dxf>
      <fill>
        <patternFill patternType="solid">
          <fgColor rgb="FFB4C6E7"/>
          <bgColor rgb="FFB4C6E7"/>
        </patternFill>
      </fill>
    </dxf>
    <dxf>
      <fill>
        <patternFill patternType="solid">
          <fgColor rgb="FFF4B083"/>
          <bgColor theme="5" tint="0.39994506668294322"/>
        </patternFill>
      </fill>
    </dxf>
    <dxf>
      <fill>
        <patternFill patternType="solid">
          <fgColor rgb="FFF4B083"/>
          <bgColor theme="5" tint="0.39994506668294322"/>
        </patternFill>
      </fill>
    </dxf>
    <dxf>
      <fill>
        <patternFill patternType="solid">
          <fgColor rgb="FFB4C6E7"/>
          <bgColor rgb="FFB4C6E7"/>
        </patternFill>
      </fill>
    </dxf>
    <dxf>
      <fill>
        <patternFill patternType="solid">
          <fgColor rgb="FFF4B083"/>
          <bgColor rgb="FFF4B083"/>
        </patternFill>
      </fill>
    </dxf>
    <dxf>
      <fill>
        <patternFill patternType="solid">
          <fgColor rgb="FFB4C6E7"/>
          <bgColor rgb="FFB4C6E7"/>
        </patternFill>
      </fill>
    </dxf>
    <dxf>
      <fill>
        <patternFill patternType="solid">
          <fgColor rgb="FFB4C6E7"/>
          <bgColor rgb="FFB4C6E7"/>
        </patternFill>
      </fill>
    </dxf>
    <dxf>
      <fill>
        <patternFill patternType="solid">
          <fgColor rgb="FFF4B083"/>
          <bgColor theme="5" tint="0.39994506668294322"/>
        </patternFill>
      </fill>
    </dxf>
    <dxf>
      <fill>
        <patternFill patternType="solid">
          <fgColor rgb="FFB4C6E7"/>
          <bgColor rgb="FFB4C6E7"/>
        </patternFill>
      </fill>
    </dxf>
    <dxf>
      <fill>
        <patternFill patternType="solid">
          <fgColor rgb="FFF4B083"/>
          <bgColor rgb="FFF4B083"/>
        </patternFill>
      </fill>
    </dxf>
    <dxf>
      <fill>
        <patternFill patternType="solid">
          <fgColor rgb="FFB4C6E7"/>
          <bgColor rgb="FFB4C6E7"/>
        </patternFill>
      </fill>
    </dxf>
    <dxf>
      <fill>
        <patternFill patternType="solid">
          <fgColor rgb="FFF4B083"/>
          <bgColor theme="5" tint="0.39994506668294322"/>
        </patternFill>
      </fill>
    </dxf>
    <dxf>
      <fill>
        <patternFill patternType="solid">
          <fgColor rgb="FFB4C6E7"/>
          <bgColor rgb="FFB4C6E7"/>
        </patternFill>
      </fill>
    </dxf>
    <dxf>
      <fill>
        <patternFill patternType="solid">
          <fgColor rgb="FFF4B083"/>
          <bgColor theme="5" tint="0.39994506668294322"/>
        </patternFill>
      </fill>
    </dxf>
    <dxf>
      <fill>
        <patternFill patternType="solid">
          <fgColor rgb="FFB4C6E7"/>
          <bgColor rgb="FFB4C6E7"/>
        </patternFill>
      </fill>
    </dxf>
    <dxf>
      <fill>
        <patternFill patternType="solid">
          <fgColor rgb="FFF4B083"/>
          <bgColor rgb="FFF4B083"/>
        </patternFill>
      </fill>
    </dxf>
    <dxf>
      <fill>
        <patternFill patternType="solid">
          <fgColor rgb="FFB4C6E7"/>
          <bgColor rgb="FFB4C6E7"/>
        </patternFill>
      </fill>
    </dxf>
    <dxf>
      <fill>
        <patternFill patternType="solid">
          <fgColor rgb="FFF4B083"/>
          <bgColor theme="5" tint="0.39994506668294322"/>
        </patternFill>
      </fill>
    </dxf>
    <dxf>
      <fill>
        <patternFill>
          <bgColor theme="4" tint="0.59996337778862885"/>
        </patternFill>
      </fill>
    </dxf>
    <dxf>
      <fill>
        <patternFill>
          <bgColor theme="5" tint="0.39994506668294322"/>
        </patternFill>
      </fill>
    </dxf>
    <dxf>
      <fill>
        <patternFill patternType="solid">
          <fgColor rgb="FFB4C6E7"/>
          <bgColor rgb="FFB4C6E7"/>
        </patternFill>
      </fill>
    </dxf>
    <dxf>
      <fill>
        <patternFill patternType="solid">
          <fgColor rgb="FFF4B083"/>
          <bgColor rgb="FFF4B083"/>
        </patternFill>
      </fill>
    </dxf>
    <dxf>
      <fill>
        <patternFill patternType="solid">
          <fgColor rgb="FFB4C6E7"/>
          <bgColor rgb="FFB4C6E7"/>
        </patternFill>
      </fill>
    </dxf>
    <dxf>
      <fill>
        <patternFill patternType="solid">
          <fgColor rgb="FFF4B083"/>
          <bgColor theme="5" tint="0.39994506668294322"/>
        </patternFill>
      </fill>
    </dxf>
    <dxf>
      <fill>
        <patternFill patternType="solid">
          <fgColor rgb="FFB4C6E7"/>
          <bgColor rgb="FFB4C6E7"/>
        </patternFill>
      </fill>
    </dxf>
    <dxf>
      <fill>
        <patternFill patternType="solid">
          <fgColor rgb="FFF4B083"/>
          <bgColor theme="5" tint="0.39994506668294322"/>
        </patternFill>
      </fill>
    </dxf>
    <dxf>
      <fill>
        <patternFill patternType="solid">
          <fgColor rgb="FFB4C6E7"/>
          <bgColor rgb="FFB4C6E7"/>
        </patternFill>
      </fill>
    </dxf>
    <dxf>
      <fill>
        <patternFill patternType="solid">
          <fgColor rgb="FFF4B083"/>
          <bgColor rgb="FFF4B083"/>
        </patternFill>
      </fill>
    </dxf>
    <dxf>
      <fill>
        <patternFill patternType="solid">
          <fgColor rgb="FFB4C6E7"/>
          <bgColor rgb="FFB4C6E7"/>
        </patternFill>
      </fill>
    </dxf>
    <dxf>
      <fill>
        <patternFill patternType="solid">
          <fgColor rgb="FFF4B083"/>
          <bgColor theme="5" tint="0.39994506668294322"/>
        </patternFill>
      </fill>
    </dxf>
    <dxf>
      <fill>
        <patternFill>
          <bgColor theme="4" tint="0.59996337778862885"/>
        </patternFill>
      </fill>
    </dxf>
    <dxf>
      <fill>
        <patternFill>
          <bgColor theme="5" tint="0.39994506668294322"/>
        </patternFill>
      </fill>
    </dxf>
    <dxf>
      <fill>
        <patternFill>
          <bgColor theme="4" tint="0.59996337778862885"/>
        </patternFill>
      </fill>
    </dxf>
    <dxf>
      <fill>
        <patternFill>
          <bgColor theme="5" tint="0.39994506668294322"/>
        </patternFill>
      </fill>
    </dxf>
    <dxf>
      <fill>
        <patternFill>
          <bgColor theme="4" tint="0.59996337778862885"/>
        </patternFill>
      </fill>
    </dxf>
    <dxf>
      <fill>
        <patternFill>
          <bgColor theme="5" tint="0.39994506668294322"/>
        </patternFill>
      </fill>
    </dxf>
    <dxf>
      <fill>
        <patternFill>
          <bgColor theme="5" tint="0.39994506668294322"/>
        </patternFill>
      </fill>
    </dxf>
    <dxf>
      <fill>
        <patternFill>
          <bgColor theme="4" tint="0.59996337778862885"/>
        </patternFill>
      </fill>
    </dxf>
    <dxf>
      <fill>
        <patternFill>
          <bgColor theme="5" tint="0.39994506668294322"/>
        </patternFill>
      </fill>
    </dxf>
    <dxf>
      <fill>
        <patternFill>
          <bgColor theme="4" tint="0.59996337778862885"/>
        </patternFill>
      </fill>
    </dxf>
    <dxf>
      <fill>
        <patternFill>
          <bgColor theme="5" tint="0.39994506668294322"/>
        </patternFill>
      </fill>
    </dxf>
    <dxf>
      <fill>
        <patternFill>
          <bgColor theme="4" tint="0.59996337778862885"/>
        </patternFill>
      </fill>
    </dxf>
    <dxf>
      <fill>
        <patternFill>
          <bgColor theme="4" tint="0.59996337778862885"/>
        </patternFill>
      </fill>
    </dxf>
    <dxf>
      <fill>
        <patternFill>
          <bgColor theme="5" tint="0.39994506668294322"/>
        </patternFill>
      </fill>
    </dxf>
    <dxf>
      <fill>
        <patternFill>
          <bgColor theme="4" tint="0.59996337778862885"/>
        </patternFill>
      </fill>
    </dxf>
    <dxf>
      <fill>
        <patternFill>
          <bgColor theme="5" tint="0.39994506668294322"/>
        </patternFill>
      </fill>
    </dxf>
    <dxf>
      <fill>
        <patternFill>
          <bgColor theme="4" tint="0.59996337778862885"/>
        </patternFill>
      </fill>
    </dxf>
    <dxf>
      <fill>
        <patternFill>
          <bgColor theme="5" tint="0.39994506668294322"/>
        </patternFill>
      </fill>
    </dxf>
    <dxf>
      <fill>
        <patternFill>
          <bgColor theme="5" tint="0.39994506668294322"/>
        </patternFill>
      </fill>
    </dxf>
    <dxf>
      <fill>
        <patternFill>
          <bgColor theme="4" tint="0.59996337778862885"/>
        </patternFill>
      </fill>
    </dxf>
    <dxf>
      <fill>
        <patternFill>
          <bgColor theme="5" tint="0.39994506668294322"/>
        </patternFill>
      </fill>
    </dxf>
    <dxf>
      <fill>
        <patternFill>
          <bgColor theme="4" tint="0.59996337778862885"/>
        </patternFill>
      </fill>
    </dxf>
    <dxf>
      <fill>
        <patternFill>
          <bgColor theme="5" tint="0.39994506668294322"/>
        </patternFill>
      </fill>
    </dxf>
    <dxf>
      <fill>
        <patternFill>
          <bgColor theme="4" tint="0.59996337778862885"/>
        </patternFill>
      </fill>
    </dxf>
    <dxf>
      <fill>
        <patternFill>
          <bgColor theme="4" tint="0.59996337778862885"/>
        </patternFill>
      </fill>
    </dxf>
    <dxf>
      <fill>
        <patternFill>
          <bgColor theme="5" tint="0.39994506668294322"/>
        </patternFill>
      </fill>
    </dxf>
    <dxf>
      <fill>
        <patternFill>
          <bgColor theme="4" tint="0.59996337778862885"/>
        </patternFill>
      </fill>
    </dxf>
    <dxf>
      <fill>
        <patternFill>
          <bgColor theme="5" tint="0.39994506668294322"/>
        </patternFill>
      </fill>
    </dxf>
    <dxf>
      <fill>
        <patternFill>
          <bgColor theme="4" tint="0.59996337778862885"/>
        </patternFill>
      </fill>
    </dxf>
    <dxf>
      <fill>
        <patternFill>
          <bgColor theme="5" tint="0.39994506668294322"/>
        </patternFill>
      </fill>
    </dxf>
    <dxf>
      <fill>
        <patternFill>
          <bgColor theme="5" tint="0.39994506668294322"/>
        </patternFill>
      </fill>
    </dxf>
    <dxf>
      <fill>
        <patternFill>
          <bgColor theme="4" tint="0.59996337778862885"/>
        </patternFill>
      </fill>
    </dxf>
    <dxf>
      <fill>
        <patternFill>
          <bgColor theme="5" tint="0.39994506668294322"/>
        </patternFill>
      </fill>
    </dxf>
    <dxf>
      <fill>
        <patternFill>
          <bgColor theme="4" tint="0.59996337778862885"/>
        </patternFill>
      </fill>
    </dxf>
    <dxf>
      <fill>
        <patternFill>
          <bgColor theme="5" tint="0.39994506668294322"/>
        </patternFill>
      </fill>
    </dxf>
    <dxf>
      <fill>
        <patternFill>
          <bgColor theme="4" tint="0.59996337778862885"/>
        </patternFill>
      </fill>
    </dxf>
    <dxf>
      <fill>
        <patternFill>
          <bgColor theme="5" tint="0.39994506668294322"/>
        </patternFill>
      </fill>
    </dxf>
    <dxf>
      <fill>
        <patternFill>
          <bgColor theme="4" tint="0.59996337778862885"/>
        </patternFill>
      </fill>
    </dxf>
    <dxf>
      <fill>
        <patternFill>
          <bgColor theme="5" tint="0.39994506668294322"/>
        </patternFill>
      </fill>
    </dxf>
    <dxf>
      <fill>
        <patternFill>
          <bgColor theme="4" tint="0.59996337778862885"/>
        </patternFill>
      </fill>
    </dxf>
    <dxf>
      <fill>
        <patternFill>
          <bgColor theme="5" tint="0.39994506668294322"/>
        </patternFill>
      </fill>
    </dxf>
    <dxf>
      <fill>
        <patternFill>
          <bgColor theme="4" tint="0.59996337778862885"/>
        </patternFill>
      </fill>
    </dxf>
    <dxf>
      <fill>
        <patternFill>
          <bgColor theme="4" tint="0.59996337778862885"/>
        </patternFill>
      </fill>
    </dxf>
    <dxf>
      <fill>
        <patternFill>
          <bgColor theme="5" tint="0.39994506668294322"/>
        </patternFill>
      </fill>
    </dxf>
    <dxf>
      <fill>
        <patternFill>
          <bgColor theme="4" tint="0.59996337778862885"/>
        </patternFill>
      </fill>
    </dxf>
    <dxf>
      <fill>
        <patternFill>
          <bgColor theme="5" tint="0.39994506668294322"/>
        </patternFill>
      </fill>
    </dxf>
    <dxf>
      <fill>
        <patternFill>
          <bgColor theme="4" tint="0.59996337778862885"/>
        </patternFill>
      </fill>
    </dxf>
    <dxf>
      <fill>
        <patternFill>
          <bgColor theme="5" tint="0.39994506668294322"/>
        </patternFill>
      </fill>
    </dxf>
    <dxf>
      <fill>
        <patternFill>
          <bgColor theme="4" tint="0.59996337778862885"/>
        </patternFill>
      </fill>
    </dxf>
    <dxf>
      <fill>
        <patternFill>
          <bgColor theme="5" tint="0.39994506668294322"/>
        </patternFill>
      </fill>
    </dxf>
    <dxf>
      <fill>
        <patternFill>
          <bgColor theme="5" tint="0.39994506668294322"/>
        </patternFill>
      </fill>
    </dxf>
    <dxf>
      <fill>
        <patternFill>
          <bgColor theme="4" tint="0.59996337778862885"/>
        </patternFill>
      </fill>
    </dxf>
    <dxf>
      <fill>
        <patternFill>
          <bgColor theme="5" tint="0.39994506668294322"/>
        </patternFill>
      </fill>
    </dxf>
    <dxf>
      <fill>
        <patternFill>
          <bgColor theme="4" tint="0.59996337778862885"/>
        </patternFill>
      </fill>
    </dxf>
    <dxf>
      <fill>
        <patternFill>
          <bgColor theme="4" tint="0.59996337778862885"/>
        </patternFill>
      </fill>
    </dxf>
    <dxf>
      <fill>
        <patternFill>
          <bgColor theme="5" tint="0.39994506668294322"/>
        </patternFill>
      </fill>
    </dxf>
    <dxf>
      <fill>
        <patternFill>
          <bgColor theme="4" tint="0.59996337778862885"/>
        </patternFill>
      </fill>
    </dxf>
    <dxf>
      <fill>
        <patternFill>
          <bgColor theme="5" tint="0.39994506668294322"/>
        </patternFill>
      </fill>
    </dxf>
    <dxf>
      <fill>
        <patternFill>
          <bgColor theme="4" tint="0.59996337778862885"/>
        </patternFill>
      </fill>
    </dxf>
    <dxf>
      <fill>
        <patternFill>
          <bgColor theme="5" tint="0.39994506668294322"/>
        </patternFill>
      </fill>
    </dxf>
    <dxf>
      <fill>
        <patternFill patternType="solid">
          <fgColor rgb="FFB4C6E7"/>
          <bgColor rgb="FFB4C6E7"/>
        </patternFill>
      </fill>
    </dxf>
    <dxf>
      <fill>
        <patternFill patternType="solid">
          <fgColor rgb="FFF4B083"/>
          <bgColor rgb="FFF4B083"/>
        </patternFill>
      </fill>
    </dxf>
    <dxf>
      <fill>
        <patternFill patternType="solid">
          <fgColor rgb="FFB4C6E7"/>
          <bgColor rgb="FFB4C6E7"/>
        </patternFill>
      </fill>
    </dxf>
    <dxf>
      <fill>
        <patternFill patternType="solid">
          <fgColor rgb="FFF4B083"/>
          <bgColor theme="5" tint="0.39994506668294322"/>
        </patternFill>
      </fill>
    </dxf>
    <dxf>
      <fill>
        <patternFill patternType="solid">
          <fgColor rgb="FFB4C6E7"/>
          <bgColor rgb="FFB4C6E7"/>
        </patternFill>
      </fill>
    </dxf>
    <dxf>
      <fill>
        <patternFill patternType="solid">
          <fgColor rgb="FFF4B083"/>
          <bgColor theme="5" tint="0.39994506668294322"/>
        </patternFill>
      </fill>
    </dxf>
    <dxf>
      <fill>
        <patternFill patternType="solid">
          <fgColor rgb="FFB4C6E7"/>
          <bgColor rgb="FFB4C6E7"/>
        </patternFill>
      </fill>
    </dxf>
    <dxf>
      <fill>
        <patternFill patternType="solid">
          <fgColor rgb="FFF4B083"/>
          <bgColor rgb="FFF4B083"/>
        </patternFill>
      </fill>
    </dxf>
    <dxf>
      <fill>
        <patternFill patternType="solid">
          <fgColor rgb="FFB4C6E7"/>
          <bgColor rgb="FFB4C6E7"/>
        </patternFill>
      </fill>
    </dxf>
    <dxf>
      <fill>
        <patternFill patternType="solid">
          <fgColor rgb="FFF4B083"/>
          <bgColor theme="5" tint="0.39994506668294322"/>
        </patternFill>
      </fill>
    </dxf>
    <dxf>
      <fill>
        <patternFill>
          <bgColor theme="4" tint="0.59996337778862885"/>
        </patternFill>
      </fill>
    </dxf>
    <dxf>
      <fill>
        <patternFill>
          <bgColor theme="5" tint="0.39994506668294322"/>
        </patternFill>
      </fill>
    </dxf>
    <dxf>
      <fill>
        <patternFill patternType="solid">
          <fgColor rgb="FFB4C6E7"/>
          <bgColor rgb="FFB4C6E7"/>
        </patternFill>
      </fill>
    </dxf>
    <dxf>
      <fill>
        <patternFill patternType="solid">
          <fgColor rgb="FFF4B083"/>
          <bgColor rgb="FFF4B083"/>
        </patternFill>
      </fill>
    </dxf>
    <dxf>
      <fill>
        <patternFill patternType="solid">
          <fgColor rgb="FFB4C6E7"/>
          <bgColor rgb="FFB4C6E7"/>
        </patternFill>
      </fill>
    </dxf>
    <dxf>
      <fill>
        <patternFill patternType="solid">
          <fgColor rgb="FFF4B083"/>
          <bgColor theme="5" tint="0.39994506668294322"/>
        </patternFill>
      </fill>
    </dxf>
    <dxf>
      <fill>
        <patternFill patternType="solid">
          <fgColor rgb="FFB4C6E7"/>
          <bgColor rgb="FFB4C6E7"/>
        </patternFill>
      </fill>
    </dxf>
    <dxf>
      <fill>
        <patternFill patternType="solid">
          <fgColor rgb="FFF4B083"/>
          <bgColor theme="5" tint="0.39994506668294322"/>
        </patternFill>
      </fill>
    </dxf>
    <dxf>
      <fill>
        <patternFill patternType="solid">
          <fgColor rgb="FFB4C6E7"/>
          <bgColor rgb="FFB4C6E7"/>
        </patternFill>
      </fill>
    </dxf>
    <dxf>
      <fill>
        <patternFill patternType="solid">
          <fgColor rgb="FFF4B083"/>
          <bgColor rgb="FFF4B083"/>
        </patternFill>
      </fill>
    </dxf>
    <dxf>
      <fill>
        <patternFill patternType="solid">
          <fgColor rgb="FFB4C6E7"/>
          <bgColor rgb="FFB4C6E7"/>
        </patternFill>
      </fill>
    </dxf>
    <dxf>
      <fill>
        <patternFill patternType="solid">
          <fgColor rgb="FFF4B083"/>
          <bgColor theme="5" tint="0.39994506668294322"/>
        </patternFill>
      </fill>
    </dxf>
    <dxf>
      <fill>
        <patternFill>
          <bgColor theme="4" tint="0.59996337778862885"/>
        </patternFill>
      </fill>
    </dxf>
    <dxf>
      <fill>
        <patternFill>
          <bgColor theme="5" tint="0.39994506668294322"/>
        </patternFill>
      </fill>
    </dxf>
    <dxf>
      <fill>
        <patternFill>
          <bgColor theme="5" tint="0.39994506668294322"/>
        </patternFill>
      </fill>
    </dxf>
    <dxf>
      <fill>
        <patternFill>
          <bgColor theme="4" tint="0.59996337778862885"/>
        </patternFill>
      </fill>
    </dxf>
    <dxf>
      <fill>
        <patternFill>
          <bgColor theme="5" tint="0.39994506668294322"/>
        </patternFill>
      </fill>
    </dxf>
    <dxf>
      <fill>
        <patternFill>
          <bgColor theme="4" tint="0.59996337778862885"/>
        </patternFill>
      </fill>
    </dxf>
    <dxf>
      <fill>
        <patternFill>
          <bgColor theme="5" tint="0.39994506668294322"/>
        </patternFill>
      </fill>
    </dxf>
    <dxf>
      <fill>
        <patternFill>
          <bgColor theme="4" tint="0.59996337778862885"/>
        </patternFill>
      </fill>
    </dxf>
    <dxf>
      <fill>
        <patternFill>
          <bgColor theme="5" tint="0.39994506668294322"/>
        </patternFill>
      </fill>
    </dxf>
    <dxf>
      <fill>
        <patternFill>
          <bgColor theme="4" tint="0.59996337778862885"/>
        </patternFill>
      </fill>
    </dxf>
    <dxf>
      <fill>
        <patternFill>
          <bgColor theme="5" tint="0.39994506668294322"/>
        </patternFill>
      </fill>
    </dxf>
    <dxf>
      <fill>
        <patternFill>
          <bgColor theme="4" tint="0.59996337778862885"/>
        </patternFill>
      </fill>
    </dxf>
    <dxf>
      <fill>
        <patternFill>
          <bgColor theme="4" tint="0.59996337778862885"/>
        </patternFill>
      </fill>
    </dxf>
    <dxf>
      <fill>
        <patternFill>
          <bgColor theme="5" tint="0.39994506668294322"/>
        </patternFill>
      </fill>
    </dxf>
    <dxf>
      <fill>
        <patternFill>
          <bgColor theme="4" tint="0.59996337778862885"/>
        </patternFill>
      </fill>
    </dxf>
    <dxf>
      <fill>
        <patternFill>
          <bgColor theme="5" tint="0.39994506668294322"/>
        </patternFill>
      </fill>
    </dxf>
    <dxf>
      <fill>
        <patternFill>
          <bgColor theme="4" tint="0.59996337778862885"/>
        </patternFill>
      </fill>
    </dxf>
    <dxf>
      <fill>
        <patternFill>
          <bgColor theme="4" tint="0.59996337778862885"/>
        </patternFill>
      </fill>
    </dxf>
    <dxf>
      <fill>
        <patternFill>
          <bgColor theme="5" tint="0.39994506668294322"/>
        </patternFill>
      </fill>
    </dxf>
  </dxfs>
  <tableStyles count="0" defaultTableStyle="TableStyleMedium2" defaultPivotStyle="PivotStyleLight16"/>
  <colors>
    <mruColors>
      <color rgb="FFC3B1CB"/>
      <color rgb="FF674D73"/>
      <color rgb="FFA7A7A7"/>
      <color rgb="FF463852"/>
      <color rgb="FF8E1F43"/>
      <color rgb="FF5F424F"/>
      <color rgb="FFA1B3BF"/>
      <color rgb="FFFFFFFF"/>
      <color rgb="FF2D637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sv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sv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3.sv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3.sv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3.sv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3.sv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image" Target="../media/image3.svg"/><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2" Type="http://schemas.openxmlformats.org/officeDocument/2006/relationships/image" Target="../media/image3.svg"/><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image" Target="../media/image3.svg"/><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3.svg"/><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2" Type="http://schemas.openxmlformats.org/officeDocument/2006/relationships/image" Target="../media/image3.svg"/><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2" Type="http://schemas.openxmlformats.org/officeDocument/2006/relationships/image" Target="../media/image3.svg"/><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2" Type="http://schemas.openxmlformats.org/officeDocument/2006/relationships/image" Target="../media/image3.sv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57150</xdr:colOff>
      <xdr:row>8</xdr:row>
      <xdr:rowOff>66674</xdr:rowOff>
    </xdr:from>
    <xdr:to>
      <xdr:col>16</xdr:col>
      <xdr:colOff>466725</xdr:colOff>
      <xdr:row>96</xdr:row>
      <xdr:rowOff>19050</xdr:rowOff>
    </xdr:to>
    <xdr:sp macro="" textlink="">
      <xdr:nvSpPr>
        <xdr:cNvPr id="2" name="TextBox 1">
          <a:extLst>
            <a:ext uri="{FF2B5EF4-FFF2-40B4-BE49-F238E27FC236}">
              <a16:creationId xmlns:a16="http://schemas.microsoft.com/office/drawing/2014/main" id="{15745E18-9141-7643-AB68-C3003F8C6AC2}"/>
            </a:ext>
          </a:extLst>
        </xdr:cNvPr>
        <xdr:cNvSpPr txBox="1"/>
      </xdr:nvSpPr>
      <xdr:spPr>
        <a:xfrm>
          <a:off x="57150" y="1387474"/>
          <a:ext cx="11585575" cy="144811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The Annual Survey of Museum-Goers is a national research project conducted every winter via a partnership of the American Alliance of Museums and Wilkening Consulting. </a:t>
          </a:r>
          <a:br>
            <a:rPr lang="en-US" sz="1100" b="1"/>
          </a:br>
          <a:br>
            <a:rPr lang="en-US" sz="1100" b="1"/>
          </a:br>
          <a:r>
            <a:rPr lang="en-US" sz="1100" b="0"/>
            <a:t>In</a:t>
          </a:r>
          <a:r>
            <a:rPr lang="en-US" sz="1100" b="0" baseline="0"/>
            <a:t> 2026, over 180 museums participated, and topline/overall results were pulled </a:t>
          </a:r>
          <a:r>
            <a:rPr lang="en-US" sz="1100" b="0" baseline="0">
              <a:solidFill>
                <a:sysClr val="windowText" lastClr="000000"/>
              </a:solidFill>
            </a:rPr>
            <a:t>down on April 1. At that time, the total sample was over 75,000. </a:t>
          </a:r>
        </a:p>
        <a:p>
          <a:endParaRPr lang="en-US" sz="1100" baseline="0"/>
        </a:p>
        <a:p>
          <a:r>
            <a:rPr lang="en-US" sz="1100" baseline="0"/>
            <a:t>Results are presented by topline/overall results, results for your museum, results for any relevant peer groups (including museum discipline and geographic location), and all open-ended responses. If your museum has participated in ASMG in the past, you will also find historical data to benchmark and demographic questions. </a:t>
          </a:r>
          <a:br>
            <a:rPr lang="en-US" sz="1100" baseline="0"/>
          </a:br>
          <a:br>
            <a:rPr lang="en-US" sz="1100" baseline="0"/>
          </a:br>
          <a:r>
            <a:rPr lang="en-US" sz="1100" baseline="0"/>
            <a:t>If you requested any additional services, such as additional segmentation/cross-tabs, custom question results, or broader population sampling, those results will also appear in this spreadsheet. </a:t>
          </a:r>
        </a:p>
        <a:p>
          <a:endParaRPr lang="en-US" sz="1100"/>
        </a:p>
        <a:p>
          <a:r>
            <a:rPr lang="en-US" sz="1100"/>
            <a:t>How</a:t>
          </a:r>
          <a:r>
            <a:rPr lang="en-US" sz="1100" baseline="0"/>
            <a:t> to use this spreadsheet:</a:t>
          </a:r>
        </a:p>
        <a:p>
          <a:endParaRPr lang="en-US" sz="1100" baseline="0"/>
        </a:p>
        <a:p>
          <a:pPr lvl="1" rtl="0" fontAlgn="ctr"/>
          <a:r>
            <a:rPr lang="en-US" sz="1100" b="1">
              <a:solidFill>
                <a:schemeClr val="dk1"/>
              </a:solidFill>
              <a:effectLst/>
              <a:latin typeface="+mn-lt"/>
              <a:ea typeface="+mn-ea"/>
              <a:cs typeface="+mn-cs"/>
            </a:rPr>
            <a:t>You'll want to start with "Museum Results." These are the results for all questions, displaying the topline/overall</a:t>
          </a:r>
          <a:r>
            <a:rPr lang="en-US" sz="1100" b="1" baseline="0">
              <a:solidFill>
                <a:schemeClr val="dk1"/>
              </a:solidFill>
              <a:effectLst/>
              <a:latin typeface="+mn-lt"/>
              <a:ea typeface="+mn-ea"/>
              <a:cs typeface="+mn-cs"/>
            </a:rPr>
            <a:t> results and your museum's results</a:t>
          </a:r>
          <a:r>
            <a:rPr lang="en-US" sz="1100" b="1">
              <a:solidFill>
                <a:schemeClr val="dk1"/>
              </a:solidFill>
              <a:effectLst/>
              <a:latin typeface="+mn-lt"/>
              <a:ea typeface="+mn-ea"/>
              <a:cs typeface="+mn-cs"/>
            </a:rPr>
            <a:t>. </a:t>
          </a:r>
        </a:p>
        <a:p>
          <a:pPr lvl="1" rtl="0" fontAlgn="ctr"/>
          <a:endParaRPr lang="en-US" sz="1100">
            <a:solidFill>
              <a:schemeClr val="dk1"/>
            </a:solidFill>
            <a:effectLst/>
            <a:latin typeface="+mn-lt"/>
            <a:ea typeface="+mn-ea"/>
            <a:cs typeface="+mn-cs"/>
          </a:endParaRPr>
        </a:p>
        <a:p>
          <a:pPr lvl="2" rtl="0" fontAlgn="ctr"/>
          <a:r>
            <a:rPr lang="en-US" sz="1100">
              <a:solidFill>
                <a:schemeClr val="dk1"/>
              </a:solidFill>
              <a:effectLst/>
              <a:latin typeface="+mn-lt"/>
              <a:ea typeface="+mn-ea"/>
              <a:cs typeface="+mn-cs"/>
            </a:rPr>
            <a:t>Columns</a:t>
          </a:r>
          <a:r>
            <a:rPr lang="en-US" sz="1100" baseline="0">
              <a:solidFill>
                <a:schemeClr val="dk1"/>
              </a:solidFill>
              <a:effectLst/>
              <a:latin typeface="+mn-lt"/>
              <a:ea typeface="+mn-ea"/>
              <a:cs typeface="+mn-cs"/>
            </a:rPr>
            <a:t> A through C show </a:t>
          </a:r>
          <a:r>
            <a:rPr lang="en-US" sz="1100">
              <a:solidFill>
                <a:schemeClr val="dk1"/>
              </a:solidFill>
              <a:effectLst/>
              <a:latin typeface="+mn-lt"/>
              <a:ea typeface="+mn-ea"/>
              <a:cs typeface="+mn-cs"/>
            </a:rPr>
            <a:t>the results from</a:t>
          </a:r>
          <a:r>
            <a:rPr lang="en-US" sz="1100" baseline="0">
              <a:solidFill>
                <a:schemeClr val="dk1"/>
              </a:solidFill>
              <a:effectLst/>
              <a:latin typeface="+mn-lt"/>
              <a:ea typeface="+mn-ea"/>
              <a:cs typeface="+mn-cs"/>
            </a:rPr>
            <a:t> all museums participating in the survey this year</a:t>
          </a:r>
          <a:r>
            <a:rPr lang="en-US" sz="1100">
              <a:solidFill>
                <a:schemeClr val="dk1"/>
              </a:solidFill>
              <a:effectLst/>
              <a:latin typeface="+mn-lt"/>
              <a:ea typeface="+mn-ea"/>
              <a:cs typeface="+mn-cs"/>
            </a:rPr>
            <a:t>. For most questions, the percentage response</a:t>
          </a:r>
          <a:r>
            <a:rPr lang="en-US" sz="1100" baseline="0">
              <a:solidFill>
                <a:schemeClr val="dk1"/>
              </a:solidFill>
              <a:effectLst/>
              <a:latin typeface="+mn-lt"/>
              <a:ea typeface="+mn-ea"/>
              <a:cs typeface="+mn-cs"/>
            </a:rPr>
            <a:t> appears in column B, and the number of respondents that chose each answer choice in column C for the topline/overall results, and in columns  E and F (respectively) for your museum's results.</a:t>
          </a:r>
        </a:p>
        <a:p>
          <a:pPr lvl="2" rtl="0" fontAlgn="ctr"/>
          <a:endParaRPr lang="en-US" sz="1100" baseline="0">
            <a:solidFill>
              <a:schemeClr val="dk1"/>
            </a:solidFill>
            <a:effectLst/>
            <a:latin typeface="+mn-lt"/>
            <a:ea typeface="+mn-ea"/>
            <a:cs typeface="+mn-cs"/>
          </a:endParaRPr>
        </a:p>
        <a:p>
          <a:pPr lvl="2" rtl="0" fontAlgn="ctr"/>
          <a:r>
            <a:rPr lang="en-US" sz="1100" baseline="0">
              <a:solidFill>
                <a:schemeClr val="dk1"/>
              </a:solidFill>
              <a:effectLst/>
              <a:latin typeface="+mn-lt"/>
              <a:ea typeface="+mn-ea"/>
              <a:cs typeface="+mn-cs"/>
            </a:rPr>
            <a:t>Some questions also present results by </a:t>
          </a:r>
          <a:r>
            <a:rPr lang="en-US" sz="1100" baseline="0">
              <a:solidFill>
                <a:sysClr val="windowText" lastClr="000000"/>
              </a:solidFill>
              <a:effectLst/>
              <a:latin typeface="+mn-lt"/>
              <a:ea typeface="+mn-ea"/>
              <a:cs typeface="+mn-cs"/>
            </a:rPr>
            <a:t>average. This happens when we want to know how many answer choices the average respondent chose. </a:t>
          </a:r>
        </a:p>
        <a:p>
          <a:pPr lvl="2" rtl="0" fontAlgn="ctr"/>
          <a:endParaRPr lang="en-US" sz="1100" baseline="0">
            <a:solidFill>
              <a:schemeClr val="dk1"/>
            </a:solidFill>
            <a:effectLst/>
            <a:latin typeface="+mn-lt"/>
            <a:ea typeface="+mn-ea"/>
            <a:cs typeface="+mn-cs"/>
          </a:endParaRPr>
        </a:p>
        <a:p>
          <a:pPr marL="914400" marR="0" lvl="2" indent="0" defTabSz="914400" rtl="0" eaLnBrk="1" fontAlgn="ctr" latinLnBrk="0" hangingPunct="1">
            <a:lnSpc>
              <a:spcPct val="100000"/>
            </a:lnSpc>
            <a:spcBef>
              <a:spcPts val="0"/>
            </a:spcBef>
            <a:spcAft>
              <a:spcPts val="0"/>
            </a:spcAft>
            <a:buClrTx/>
            <a:buSzTx/>
            <a:buFontTx/>
            <a:buNone/>
            <a:tabLst/>
            <a:defRPr/>
          </a:pPr>
          <a:r>
            <a:rPr lang="en-US" sz="1100" baseline="0">
              <a:solidFill>
                <a:schemeClr val="dk1"/>
              </a:solidFill>
              <a:effectLst/>
              <a:latin typeface="+mn-lt"/>
              <a:ea typeface="+mn-ea"/>
              <a:cs typeface="+mn-cs"/>
            </a:rPr>
            <a:t>W</a:t>
          </a:r>
          <a:r>
            <a:rPr lang="en-US" sz="1100">
              <a:solidFill>
                <a:schemeClr val="dk1"/>
              </a:solidFill>
              <a:effectLst/>
              <a:latin typeface="+mn-lt"/>
              <a:ea typeface="+mn-ea"/>
              <a:cs typeface="+mn-cs"/>
            </a:rPr>
            <a:t>hat's going on with column G? You'll see these "difference" columns on many tabs of your report. If you actually look at what is in each cell, you'll see that it is a formula that subtracts the topline/overall results from your results, and then automatically highlights the difference if it varies by 5 or more percentage points (magenta if 5 points lower or more, blue for 5 points higher or more). This color-coding let's you know, at a glance, if your responses are meaningfully different than the topline/overall results. </a:t>
          </a:r>
          <a:r>
            <a:rPr lang="en-US" sz="1100" baseline="0">
              <a:solidFill>
                <a:schemeClr val="dk1"/>
              </a:solidFill>
              <a:effectLst/>
              <a:latin typeface="+mn-lt"/>
              <a:ea typeface="+mn-ea"/>
              <a:cs typeface="+mn-cs"/>
            </a:rPr>
            <a:t>Note: this is the difference in</a:t>
          </a:r>
          <a:r>
            <a:rPr lang="en-US" sz="1100" b="1" baseline="0">
              <a:solidFill>
                <a:schemeClr val="dk1"/>
              </a:solidFill>
              <a:effectLst/>
              <a:latin typeface="+mn-lt"/>
              <a:ea typeface="+mn-ea"/>
              <a:cs typeface="+mn-cs"/>
            </a:rPr>
            <a:t> percentage points</a:t>
          </a:r>
          <a:r>
            <a:rPr lang="en-US" sz="1100" b="1" i="1" baseline="0">
              <a:solidFill>
                <a:schemeClr val="dk1"/>
              </a:solidFill>
              <a:effectLst/>
              <a:latin typeface="+mn-lt"/>
              <a:ea typeface="+mn-ea"/>
              <a:cs typeface="+mn-cs"/>
            </a:rPr>
            <a:t>.</a:t>
          </a:r>
          <a:endParaRPr lang="en-US">
            <a:effectLst/>
          </a:endParaRPr>
        </a:p>
        <a:p>
          <a:pPr lvl="2" rtl="0" fontAlgn="ctr"/>
          <a:endParaRPr lang="en-US" sz="1100" baseline="0">
            <a:solidFill>
              <a:schemeClr val="dk1"/>
            </a:solidFill>
            <a:effectLst/>
            <a:latin typeface="+mn-lt"/>
            <a:ea typeface="+mn-ea"/>
            <a:cs typeface="+mn-cs"/>
          </a:endParaRPr>
        </a:p>
        <a:p>
          <a:pPr lvl="2" rtl="0" fontAlgn="ctr"/>
          <a:endParaRPr lang="en-US" sz="1100" baseline="0">
            <a:solidFill>
              <a:schemeClr val="dk1"/>
            </a:solidFill>
            <a:effectLst/>
            <a:latin typeface="+mn-lt"/>
            <a:ea typeface="+mn-ea"/>
            <a:cs typeface="+mn-cs"/>
          </a:endParaRPr>
        </a:p>
        <a:p>
          <a:pPr lvl="1" rtl="0" fontAlgn="ctr"/>
          <a:r>
            <a:rPr lang="en-US" sz="1100" b="1" baseline="0">
              <a:solidFill>
                <a:schemeClr val="dk1"/>
              </a:solidFill>
              <a:effectLst/>
              <a:latin typeface="+mn-lt"/>
              <a:ea typeface="+mn-ea"/>
              <a:cs typeface="+mn-cs"/>
            </a:rPr>
            <a:t>Peer Groups: Museum Discipline and Geographic Location</a:t>
          </a:r>
        </a:p>
        <a:p>
          <a:pPr lvl="1" rtl="0" fontAlgn="ctr"/>
          <a:endParaRPr lang="en-US" sz="1100" baseline="0">
            <a:solidFill>
              <a:schemeClr val="dk1"/>
            </a:solidFill>
            <a:effectLst/>
            <a:latin typeface="+mn-lt"/>
            <a:ea typeface="+mn-ea"/>
            <a:cs typeface="+mn-cs"/>
          </a:endParaRPr>
        </a:p>
        <a:p>
          <a:pPr lvl="2" rtl="0" fontAlgn="ctr"/>
          <a:r>
            <a:rPr lang="en-US" sz="1100" baseline="0">
              <a:solidFill>
                <a:schemeClr val="dk1"/>
              </a:solidFill>
              <a:effectLst/>
              <a:latin typeface="+mn-lt"/>
              <a:ea typeface="+mn-ea"/>
              <a:cs typeface="+mn-cs"/>
            </a:rPr>
            <a:t>Highlighted tabs indicate where you have peer groups (also called "Data Cuts") based on your museum type and/or your geographic location. Peer groups aggregate museums by similar type, similar type and size, or geographic location </a:t>
          </a:r>
          <a:r>
            <a:rPr lang="en-US" sz="1100" i="1" baseline="0">
              <a:solidFill>
                <a:schemeClr val="dk1"/>
              </a:solidFill>
              <a:effectLst/>
              <a:latin typeface="+mn-lt"/>
              <a:ea typeface="+mn-ea"/>
              <a:cs typeface="+mn-cs"/>
            </a:rPr>
            <a:t>if there are five or more participating in the Annual Survey</a:t>
          </a:r>
          <a:r>
            <a:rPr lang="en-US" sz="1100" i="0" baseline="0">
              <a:solidFill>
                <a:schemeClr val="dk1"/>
              </a:solidFill>
              <a:effectLst/>
              <a:latin typeface="+mn-lt"/>
              <a:ea typeface="+mn-ea"/>
              <a:cs typeface="+mn-cs"/>
            </a:rPr>
            <a:t>. </a:t>
          </a:r>
        </a:p>
        <a:p>
          <a:pPr lvl="2" rtl="0" fontAlgn="ctr"/>
          <a:endParaRPr lang="en-US" sz="1100" i="0" baseline="0">
            <a:solidFill>
              <a:schemeClr val="dk1"/>
            </a:solidFill>
            <a:effectLst/>
            <a:latin typeface="+mn-lt"/>
            <a:ea typeface="+mn-ea"/>
            <a:cs typeface="+mn-cs"/>
          </a:endParaRPr>
        </a:p>
        <a:p>
          <a:pPr lvl="2" rtl="0" fontAlgn="ctr"/>
          <a:r>
            <a:rPr lang="en-US" sz="1100" i="0" baseline="0">
              <a:solidFill>
                <a:schemeClr val="dk1"/>
              </a:solidFill>
              <a:effectLst/>
              <a:latin typeface="+mn-lt"/>
              <a:ea typeface="+mn-ea"/>
              <a:cs typeface="+mn-cs"/>
            </a:rPr>
            <a:t>You may have more than one peer group (most museums do), and more than one may appear on a tab. They all work the same, however.</a:t>
          </a:r>
        </a:p>
        <a:p>
          <a:pPr lvl="2" rtl="0" fontAlgn="ctr"/>
          <a:endParaRPr lang="en-US" sz="1100" i="0" baseline="0">
            <a:solidFill>
              <a:schemeClr val="dk1"/>
            </a:solidFill>
            <a:effectLst/>
            <a:latin typeface="+mn-lt"/>
            <a:ea typeface="+mn-ea"/>
            <a:cs typeface="+mn-cs"/>
          </a:endParaRPr>
        </a:p>
        <a:p>
          <a:pPr lvl="2" rtl="0" fontAlgn="ctr"/>
          <a:r>
            <a:rPr lang="en-US" sz="1100" i="0" baseline="0">
              <a:solidFill>
                <a:schemeClr val="dk1"/>
              </a:solidFill>
              <a:effectLst/>
              <a:latin typeface="+mn-lt"/>
              <a:ea typeface="+mn-ea"/>
              <a:cs typeface="+mn-cs"/>
            </a:rPr>
            <a:t>Each peer group page repeats the overall/topline results in columns A - C. In columns E - G appear the results for a relevant peer group, with the name of the peer group at the top and results in columns E and F showing the percent and count for the aggregation of all museums in that peer group. Column G, calculates the difference </a:t>
          </a:r>
          <a:r>
            <a:rPr lang="en-US" sz="1100" i="1" baseline="0">
              <a:solidFill>
                <a:schemeClr val="dk1"/>
              </a:solidFill>
              <a:effectLst/>
              <a:latin typeface="+mn-lt"/>
              <a:ea typeface="+mn-ea"/>
              <a:cs typeface="+mn-cs"/>
            </a:rPr>
            <a:t>in percentage points</a:t>
          </a:r>
          <a:r>
            <a:rPr lang="en-US" sz="1100" i="0" baseline="0">
              <a:solidFill>
                <a:schemeClr val="dk1"/>
              </a:solidFill>
              <a:effectLst/>
              <a:latin typeface="+mn-lt"/>
              <a:ea typeface="+mn-ea"/>
              <a:cs typeface="+mn-cs"/>
            </a:rPr>
            <a:t> of the aggregated peer group from the overall results (similar to how the "Museum Results" tab works). This allows you to gain a better understanding of what is typical for this type of museum or for museums in a specific geographic area.</a:t>
          </a:r>
        </a:p>
        <a:p>
          <a:pPr lvl="2" rtl="0" fontAlgn="ctr"/>
          <a:endParaRPr lang="en-US" sz="1100" i="0" baseline="0">
            <a:solidFill>
              <a:schemeClr val="dk1"/>
            </a:solidFill>
            <a:effectLst/>
            <a:latin typeface="+mn-lt"/>
            <a:ea typeface="+mn-ea"/>
            <a:cs typeface="+mn-cs"/>
          </a:endParaRPr>
        </a:p>
        <a:p>
          <a:pPr lvl="2" rtl="0" fontAlgn="ctr"/>
          <a:r>
            <a:rPr lang="en-US" sz="1100" i="0" baseline="0">
              <a:solidFill>
                <a:schemeClr val="dk1"/>
              </a:solidFill>
              <a:effectLst/>
              <a:latin typeface="+mn-lt"/>
              <a:ea typeface="+mn-ea"/>
              <a:cs typeface="+mn-cs"/>
            </a:rPr>
            <a:t>To compare your results to the peer group, we repeat your results in columns I and J, and then, in column K, calculate the difference </a:t>
          </a:r>
          <a:r>
            <a:rPr lang="en-US" sz="1100" i="1" baseline="0">
              <a:solidFill>
                <a:schemeClr val="dk1"/>
              </a:solidFill>
              <a:effectLst/>
              <a:latin typeface="+mn-lt"/>
              <a:ea typeface="+mn-ea"/>
              <a:cs typeface="+mn-cs"/>
            </a:rPr>
            <a:t>in percentage points from the peer group</a:t>
          </a:r>
          <a:r>
            <a:rPr lang="en-US" sz="1100" i="0" baseline="0">
              <a:solidFill>
                <a:schemeClr val="dk1"/>
              </a:solidFill>
              <a:effectLst/>
              <a:latin typeface="+mn-lt"/>
              <a:ea typeface="+mn-ea"/>
              <a:cs typeface="+mn-cs"/>
            </a:rPr>
            <a:t> so you can understand how you may conform or deviate from the norm of that specific peer group. </a:t>
          </a:r>
          <a:br>
            <a:rPr lang="en-US" sz="1100" i="0" baseline="0">
              <a:solidFill>
                <a:schemeClr val="dk1"/>
              </a:solidFill>
              <a:effectLst/>
              <a:latin typeface="+mn-lt"/>
              <a:ea typeface="+mn-ea"/>
              <a:cs typeface="+mn-cs"/>
            </a:rPr>
          </a:br>
          <a:br>
            <a:rPr lang="en-US" sz="1100" i="0" baseline="0">
              <a:solidFill>
                <a:schemeClr val="dk1"/>
              </a:solidFill>
              <a:effectLst/>
              <a:latin typeface="+mn-lt"/>
              <a:ea typeface="+mn-ea"/>
              <a:cs typeface="+mn-cs"/>
            </a:rPr>
          </a:br>
          <a:r>
            <a:rPr lang="en-US" sz="1100" i="0" baseline="0">
              <a:solidFill>
                <a:schemeClr val="dk1"/>
              </a:solidFill>
              <a:effectLst/>
              <a:latin typeface="+mn-lt"/>
              <a:ea typeface="+mn-ea"/>
              <a:cs typeface="+mn-cs"/>
            </a:rPr>
            <a:t>All calculated differences are color-coded so you can know at a glance if results are meaningfully different. Additionally, a list of all museums included in that peer group are listed in column M. Some museums fit extremely well into a peer group, but some may be other types of museums and have a significant secondary discipline coming into play. </a:t>
          </a:r>
        </a:p>
        <a:p>
          <a:pPr lvl="2" rtl="0" fontAlgn="ctr"/>
          <a:endParaRPr lang="en-US" sz="1100" i="0" baseline="0">
            <a:solidFill>
              <a:schemeClr val="dk1"/>
            </a:solidFill>
            <a:effectLst/>
            <a:latin typeface="+mn-lt"/>
            <a:ea typeface="+mn-ea"/>
            <a:cs typeface="+mn-cs"/>
          </a:endParaRPr>
        </a:p>
        <a:p>
          <a:pPr lvl="2" rtl="0" fontAlgn="ctr"/>
          <a:r>
            <a:rPr lang="en-US" sz="1100" i="0" baseline="0">
              <a:solidFill>
                <a:schemeClr val="dk1"/>
              </a:solidFill>
              <a:effectLst/>
              <a:latin typeface="+mn-lt"/>
              <a:ea typeface="+mn-ea"/>
              <a:cs typeface="+mn-cs"/>
            </a:rPr>
            <a:t>If more than one peer group appear on a tab, you will seem them appear to the right, repeating this format.</a:t>
          </a:r>
        </a:p>
        <a:p>
          <a:pPr lvl="2" rtl="0" fontAlgn="ctr"/>
          <a:endParaRPr lang="en-US" sz="1100" i="0" baseline="0">
            <a:solidFill>
              <a:schemeClr val="dk1"/>
            </a:solidFill>
            <a:effectLst/>
            <a:latin typeface="+mn-lt"/>
            <a:ea typeface="+mn-ea"/>
            <a:cs typeface="+mn-cs"/>
          </a:endParaRPr>
        </a:p>
        <a:p>
          <a:pPr lvl="2" rtl="0" fontAlgn="ctr"/>
          <a:r>
            <a:rPr lang="en-US" sz="1100" i="0" baseline="0">
              <a:solidFill>
                <a:schemeClr val="dk1"/>
              </a:solidFill>
              <a:effectLst/>
              <a:latin typeface="+mn-lt"/>
              <a:ea typeface="+mn-ea"/>
              <a:cs typeface="+mn-cs"/>
            </a:rPr>
            <a:t>*NOTE: in smaller peer groups, sometimes one museum's results skew the overall results for that peer group (for example, if one large museum and four small museums comprise a peer group, the single large museum might have the majority of responses). In this case, results for each museum are </a:t>
          </a:r>
          <a:r>
            <a:rPr lang="en-US" sz="1100" i="1" baseline="0">
              <a:solidFill>
                <a:schemeClr val="dk1"/>
              </a:solidFill>
              <a:effectLst/>
              <a:latin typeface="+mn-lt"/>
              <a:ea typeface="+mn-ea"/>
              <a:cs typeface="+mn-cs"/>
            </a:rPr>
            <a:t>averaged </a:t>
          </a:r>
          <a:r>
            <a:rPr lang="en-US" sz="1100" i="0" baseline="0">
              <a:solidFill>
                <a:schemeClr val="dk1"/>
              </a:solidFill>
              <a:effectLst/>
              <a:latin typeface="+mn-lt"/>
              <a:ea typeface="+mn-ea"/>
              <a:cs typeface="+mn-cs"/>
            </a:rPr>
            <a:t>to gain a better representation of what is typical. In that case, the "count" column of the peer group will not appear and a notation will be made that the peer group results are averaged.</a:t>
          </a:r>
        </a:p>
        <a:p>
          <a:pPr lvl="2" rtl="0" fontAlgn="ctr"/>
          <a:endParaRPr lang="en-US" sz="1100" i="0" baseline="0">
            <a:solidFill>
              <a:schemeClr val="dk1"/>
            </a:solidFill>
            <a:effectLst/>
            <a:latin typeface="+mn-lt"/>
            <a:ea typeface="+mn-ea"/>
            <a:cs typeface="+mn-cs"/>
          </a:endParaRPr>
        </a:p>
        <a:p>
          <a:pPr lvl="1" rtl="0" fontAlgn="ctr"/>
          <a:r>
            <a:rPr lang="en-US" sz="1100" b="1" baseline="0">
              <a:solidFill>
                <a:schemeClr val="dk1"/>
              </a:solidFill>
              <a:effectLst/>
              <a:latin typeface="+mn-lt"/>
              <a:ea typeface="+mn-ea"/>
              <a:cs typeface="+mn-cs"/>
            </a:rPr>
            <a:t>Open-ended Results</a:t>
          </a:r>
        </a:p>
        <a:p>
          <a:pPr lvl="1" rtl="0" fontAlgn="ctr"/>
          <a:endParaRPr lang="en-US" sz="1100" baseline="0">
            <a:solidFill>
              <a:schemeClr val="dk1"/>
            </a:solidFill>
            <a:effectLst/>
            <a:latin typeface="+mn-lt"/>
            <a:ea typeface="+mn-ea"/>
            <a:cs typeface="+mn-cs"/>
          </a:endParaRPr>
        </a:p>
        <a:p>
          <a:pPr lvl="2" algn="l" rtl="0" fontAlgn="ctr"/>
          <a:r>
            <a:rPr lang="en-US" sz="1100" baseline="0">
              <a:solidFill>
                <a:schemeClr val="dk1"/>
              </a:solidFill>
              <a:effectLst/>
              <a:latin typeface="+mn-lt"/>
              <a:ea typeface="+mn-ea"/>
              <a:cs typeface="+mn-cs"/>
            </a:rPr>
            <a:t>After the peer group tabs, you will find tabs with any open-ended comments you received from your respondents. These include responses to open-ended questions as well as any questions with an "other, please specify" answer option. </a:t>
          </a:r>
        </a:p>
        <a:p>
          <a:pPr lvl="2" algn="l" rtl="0" fontAlgn="ctr"/>
          <a:endParaRPr lang="en-US" sz="1100" b="0" i="0" baseline="0">
            <a:solidFill>
              <a:schemeClr val="dk1"/>
            </a:solidFill>
            <a:effectLst/>
            <a:latin typeface="+mn-lt"/>
            <a:ea typeface="+mn-ea"/>
            <a:cs typeface="+mn-cs"/>
          </a:endParaRPr>
        </a:p>
        <a:p>
          <a:pPr lvl="2" rtl="0" fontAlgn="ctr"/>
          <a:r>
            <a:rPr lang="en-US" sz="1100">
              <a:solidFill>
                <a:schemeClr val="dk1"/>
              </a:solidFill>
              <a:effectLst/>
              <a:latin typeface="+mn-lt"/>
              <a:ea typeface="+mn-ea"/>
              <a:cs typeface="+mn-cs"/>
            </a:rPr>
            <a:t>Most of your comments will likely be lovely, funny, constructive, neutral, helpful, or even completely off-topic. Reading through them should be enlightening, but not terribly challenging. </a:t>
          </a:r>
          <a:br>
            <a:rPr lang="en-US" sz="1100">
              <a:solidFill>
                <a:schemeClr val="dk1"/>
              </a:solidFill>
              <a:effectLst/>
              <a:latin typeface="+mn-lt"/>
              <a:ea typeface="+mn-ea"/>
              <a:cs typeface="+mn-cs"/>
            </a:rPr>
          </a:br>
          <a:br>
            <a:rPr lang="en-US" sz="1100">
              <a:solidFill>
                <a:schemeClr val="dk1"/>
              </a:solidFill>
              <a:effectLst/>
              <a:latin typeface="+mn-lt"/>
              <a:ea typeface="+mn-ea"/>
              <a:cs typeface="+mn-cs"/>
            </a:rPr>
          </a:br>
          <a:r>
            <a:rPr lang="en-US" sz="1100">
              <a:solidFill>
                <a:schemeClr val="dk1"/>
              </a:solidFill>
              <a:effectLst/>
              <a:latin typeface="+mn-lt"/>
              <a:ea typeface="+mn-ea"/>
              <a:cs typeface="+mn-cs"/>
            </a:rPr>
            <a:t>A much smaller number of comments, however, could be more difficult. Responses</a:t>
          </a:r>
          <a:r>
            <a:rPr lang="en-US" sz="1100" baseline="0">
              <a:solidFill>
                <a:schemeClr val="dk1"/>
              </a:solidFill>
              <a:effectLst/>
              <a:latin typeface="+mn-lt"/>
              <a:ea typeface="+mn-ea"/>
              <a:cs typeface="+mn-cs"/>
            </a:rPr>
            <a:t> that are negative from the very first question in the survey are likely from people who entered the survey prepared to give negative feedback. They also are likely to repeat it across multiple questions, so you might see this negative feedback across multiple tabs, making you feel like it is a lot (when it may be only coming from </a:t>
          </a:r>
          <a:r>
            <a:rPr lang="en-US" sz="1100">
              <a:solidFill>
                <a:schemeClr val="dk1"/>
              </a:solidFill>
              <a:effectLst/>
              <a:latin typeface="+mn-lt"/>
              <a:ea typeface="+mn-ea"/>
              <a:cs typeface="+mn-cs"/>
            </a:rPr>
            <a:t>one person saying it repeatedly (or from a small segment) not from a large number of people). That repetition makes it even easier to over-amplify, which is why we specifically mention this! We want you to be thoughtful</a:t>
          </a:r>
          <a:r>
            <a:rPr lang="en-US" sz="1100" baseline="0">
              <a:solidFill>
                <a:schemeClr val="dk1"/>
              </a:solidFill>
              <a:effectLst/>
              <a:latin typeface="+mn-lt"/>
              <a:ea typeface="+mn-ea"/>
              <a:cs typeface="+mn-cs"/>
            </a:rPr>
            <a:t> and consider negative feedback carefully. But we also want you to take into consideration your overall results and take care not to over-amplify outlier viewpoints. </a:t>
          </a:r>
        </a:p>
        <a:p>
          <a:pPr lvl="2" rtl="0" fontAlgn="ctr"/>
          <a:endParaRPr lang="en-US" sz="1100" baseline="0">
            <a:solidFill>
              <a:schemeClr val="dk1"/>
            </a:solidFill>
            <a:effectLst/>
            <a:latin typeface="+mn-lt"/>
            <a:ea typeface="+mn-ea"/>
            <a:cs typeface="+mn-cs"/>
          </a:endParaRPr>
        </a:p>
        <a:p>
          <a:pPr lvl="2" rtl="0" fontAlgn="ctr"/>
          <a:endParaRPr lang="en-US" sz="1100" baseline="0">
            <a:solidFill>
              <a:schemeClr val="dk1"/>
            </a:solidFill>
            <a:effectLst/>
            <a:latin typeface="+mn-lt"/>
            <a:ea typeface="+mn-ea"/>
            <a:cs typeface="+mn-cs"/>
          </a:endParaRPr>
        </a:p>
        <a:p>
          <a:pPr lvl="1" rtl="0" fontAlgn="ctr"/>
          <a:r>
            <a:rPr lang="en-US" sz="1100" b="1" baseline="0">
              <a:solidFill>
                <a:schemeClr val="dk1"/>
              </a:solidFill>
              <a:effectLst/>
              <a:latin typeface="+mn-lt"/>
              <a:ea typeface="+mn-ea"/>
              <a:cs typeface="+mn-cs"/>
            </a:rPr>
            <a:t>Visual Slide Deck Report and Discussing Your Results</a:t>
          </a:r>
          <a:endParaRPr lang="en-US">
            <a:effectLst/>
          </a:endParaRPr>
        </a:p>
        <a:p>
          <a:pPr lvl="1" rtl="0" fontAlgn="ctr"/>
          <a:endParaRPr lang="en-US" sz="1100" baseline="0">
            <a:solidFill>
              <a:schemeClr val="dk1"/>
            </a:solidFill>
            <a:effectLst/>
            <a:latin typeface="+mn-lt"/>
            <a:ea typeface="+mn-ea"/>
            <a:cs typeface="+mn-cs"/>
          </a:endParaRPr>
        </a:p>
        <a:p>
          <a:pPr lvl="2" rtl="0" fontAlgn="ctr"/>
          <a:r>
            <a:rPr lang="en-US" sz="1100" baseline="0">
              <a:solidFill>
                <a:schemeClr val="dk1"/>
              </a:solidFill>
              <a:effectLst/>
              <a:latin typeface="+mn-lt"/>
              <a:ea typeface="+mn-ea"/>
              <a:cs typeface="+mn-cs"/>
            </a:rPr>
            <a:t>Your graphic report will appear in the client portal by June, providing you with more detailed feedback about your results. Stay tuned for details for webinars, office hours, and opportunities to meet one-on-one with Wilkening Consulting staff (if you are a Tier 3 member of AAM) over the summer months. </a:t>
          </a:r>
          <a:br>
            <a:rPr lang="en-US" sz="1100" baseline="0">
              <a:solidFill>
                <a:schemeClr val="dk1"/>
              </a:solidFill>
              <a:effectLst/>
              <a:latin typeface="+mn-lt"/>
              <a:ea typeface="+mn-ea"/>
              <a:cs typeface="+mn-cs"/>
            </a:rPr>
          </a:br>
          <a:br>
            <a:rPr lang="en-US" sz="1100" baseline="0">
              <a:solidFill>
                <a:schemeClr val="dk1"/>
              </a:solidFill>
              <a:effectLst/>
              <a:latin typeface="+mn-lt"/>
              <a:ea typeface="+mn-ea"/>
              <a:cs typeface="+mn-cs"/>
            </a:rPr>
          </a:br>
          <a:r>
            <a:rPr lang="en-US" sz="1100" baseline="0">
              <a:solidFill>
                <a:schemeClr val="dk1"/>
              </a:solidFill>
              <a:effectLst/>
              <a:latin typeface="+mn-lt"/>
              <a:ea typeface="+mn-ea"/>
              <a:cs typeface="+mn-cs"/>
            </a:rPr>
            <a:t>And thank you again for joining this year's Annual Survey of Museum-Goers!</a:t>
          </a:r>
        </a:p>
        <a:p>
          <a:pPr lvl="2" rtl="0" fontAlgn="ctr"/>
          <a:endParaRPr lang="en-US" sz="1100" baseline="0">
            <a:solidFill>
              <a:schemeClr val="dk1"/>
            </a:solidFill>
            <a:effectLst/>
            <a:latin typeface="+mn-lt"/>
            <a:ea typeface="+mn-ea"/>
            <a:cs typeface="+mn-cs"/>
          </a:endParaRPr>
        </a:p>
        <a:p>
          <a:pPr lvl="2" rtl="0" fontAlgn="ctr"/>
          <a:endParaRPr lang="en-US" sz="1100" baseline="0">
            <a:solidFill>
              <a:schemeClr val="dk1"/>
            </a:solidFill>
            <a:effectLst/>
            <a:latin typeface="+mn-lt"/>
            <a:ea typeface="+mn-ea"/>
            <a:cs typeface="+mn-cs"/>
          </a:endParaRPr>
        </a:p>
        <a:p>
          <a:pPr lvl="2" rtl="0" fontAlgn="ctr"/>
          <a:r>
            <a:rPr lang="en-US" sz="1100" baseline="0">
              <a:solidFill>
                <a:schemeClr val="dk1"/>
              </a:solidFill>
              <a:effectLst/>
              <a:latin typeface="+mn-lt"/>
              <a:ea typeface="+mn-ea"/>
              <a:cs typeface="+mn-cs"/>
            </a:rPr>
            <a:t>© 2026 Wilkening Consulting, LLC</a:t>
          </a:r>
        </a:p>
        <a:p>
          <a:pPr lvl="2" rtl="0" fontAlgn="ctr"/>
          <a:endParaRPr lang="en-US" sz="1100" baseline="0">
            <a:solidFill>
              <a:schemeClr val="dk1"/>
            </a:solidFill>
            <a:effectLst/>
            <a:latin typeface="+mn-lt"/>
            <a:ea typeface="+mn-ea"/>
            <a:cs typeface="+mn-cs"/>
          </a:endParaRPr>
        </a:p>
        <a:p>
          <a:pPr lvl="2" rtl="0" fontAlgn="ctr"/>
          <a:endParaRPr lang="en-US" sz="1100" baseline="0">
            <a:solidFill>
              <a:schemeClr val="dk1"/>
            </a:solidFill>
            <a:effectLst/>
            <a:latin typeface="+mn-lt"/>
            <a:ea typeface="+mn-ea"/>
            <a:cs typeface="+mn-cs"/>
          </a:endParaRPr>
        </a:p>
      </xdr:txBody>
    </xdr:sp>
    <xdr:clientData/>
  </xdr:twoCellAnchor>
  <xdr:twoCellAnchor editAs="oneCell">
    <xdr:from>
      <xdr:col>5</xdr:col>
      <xdr:colOff>257175</xdr:colOff>
      <xdr:row>1</xdr:row>
      <xdr:rowOff>0</xdr:rowOff>
    </xdr:from>
    <xdr:to>
      <xdr:col>10</xdr:col>
      <xdr:colOff>323850</xdr:colOff>
      <xdr:row>6</xdr:row>
      <xdr:rowOff>79253</xdr:rowOff>
    </xdr:to>
    <xdr:pic>
      <xdr:nvPicPr>
        <xdr:cNvPr id="3" name="Picture 2">
          <a:extLst>
            <a:ext uri="{FF2B5EF4-FFF2-40B4-BE49-F238E27FC236}">
              <a16:creationId xmlns:a16="http://schemas.microsoft.com/office/drawing/2014/main" id="{73083175-9924-4841-808C-33EF7396737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49675" y="165100"/>
          <a:ext cx="3559175" cy="9047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3365500</xdr:colOff>
      <xdr:row>54</xdr:row>
      <xdr:rowOff>12700</xdr:rowOff>
    </xdr:from>
    <xdr:to>
      <xdr:col>1</xdr:col>
      <xdr:colOff>127000</xdr:colOff>
      <xdr:row>55</xdr:row>
      <xdr:rowOff>25400</xdr:rowOff>
    </xdr:to>
    <xdr:pic>
      <xdr:nvPicPr>
        <xdr:cNvPr id="2" name="Graphic 1" descr="Internet with solid fill">
          <a:extLst>
            <a:ext uri="{FF2B5EF4-FFF2-40B4-BE49-F238E27FC236}">
              <a16:creationId xmlns:a16="http://schemas.microsoft.com/office/drawing/2014/main" id="{FFCEA61F-7327-AD4F-ADFD-2E606839203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365500" y="11188700"/>
          <a:ext cx="647700" cy="6477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457200</xdr:colOff>
      <xdr:row>55</xdr:row>
      <xdr:rowOff>12700</xdr:rowOff>
    </xdr:from>
    <xdr:to>
      <xdr:col>0</xdr:col>
      <xdr:colOff>1104900</xdr:colOff>
      <xdr:row>56</xdr:row>
      <xdr:rowOff>25400</xdr:rowOff>
    </xdr:to>
    <xdr:pic>
      <xdr:nvPicPr>
        <xdr:cNvPr id="3" name="Graphic 2" descr="Internet with solid fill">
          <a:extLst>
            <a:ext uri="{FF2B5EF4-FFF2-40B4-BE49-F238E27FC236}">
              <a16:creationId xmlns:a16="http://schemas.microsoft.com/office/drawing/2014/main" id="{40AB5D25-1678-53DE-89E1-02D8B4E3AC2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57200" y="11150600"/>
          <a:ext cx="647700" cy="6477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1244600</xdr:colOff>
      <xdr:row>52</xdr:row>
      <xdr:rowOff>152400</xdr:rowOff>
    </xdr:from>
    <xdr:to>
      <xdr:col>0</xdr:col>
      <xdr:colOff>1892300</xdr:colOff>
      <xdr:row>54</xdr:row>
      <xdr:rowOff>0</xdr:rowOff>
    </xdr:to>
    <xdr:pic>
      <xdr:nvPicPr>
        <xdr:cNvPr id="2" name="Graphic 1" descr="Internet with solid fill">
          <a:extLst>
            <a:ext uri="{FF2B5EF4-FFF2-40B4-BE49-F238E27FC236}">
              <a16:creationId xmlns:a16="http://schemas.microsoft.com/office/drawing/2014/main" id="{85A5C7DC-26F0-6946-A5F7-761BEBE8865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244600" y="10604500"/>
          <a:ext cx="647700" cy="6477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241300</xdr:colOff>
      <xdr:row>50</xdr:row>
      <xdr:rowOff>0</xdr:rowOff>
    </xdr:from>
    <xdr:to>
      <xdr:col>3</xdr:col>
      <xdr:colOff>215900</xdr:colOff>
      <xdr:row>51</xdr:row>
      <xdr:rowOff>12700</xdr:rowOff>
    </xdr:to>
    <xdr:pic>
      <xdr:nvPicPr>
        <xdr:cNvPr id="2" name="Graphic 1" descr="Internet with solid fill">
          <a:extLst>
            <a:ext uri="{FF2B5EF4-FFF2-40B4-BE49-F238E27FC236}">
              <a16:creationId xmlns:a16="http://schemas.microsoft.com/office/drawing/2014/main" id="{851BE97F-07CB-A340-B6C2-5C3AC45FF03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800600" y="12230100"/>
          <a:ext cx="647700" cy="6477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190500</xdr:colOff>
      <xdr:row>49</xdr:row>
      <xdr:rowOff>0</xdr:rowOff>
    </xdr:from>
    <xdr:to>
      <xdr:col>0</xdr:col>
      <xdr:colOff>838200</xdr:colOff>
      <xdr:row>50</xdr:row>
      <xdr:rowOff>63500</xdr:rowOff>
    </xdr:to>
    <xdr:pic>
      <xdr:nvPicPr>
        <xdr:cNvPr id="2" name="Graphic 1" descr="Internet with solid fill">
          <a:extLst>
            <a:ext uri="{FF2B5EF4-FFF2-40B4-BE49-F238E27FC236}">
              <a16:creationId xmlns:a16="http://schemas.microsoft.com/office/drawing/2014/main" id="{A384149B-3EF9-F348-A7CE-553324BBF96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1226800"/>
          <a:ext cx="647700" cy="6985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254000</xdr:colOff>
      <xdr:row>50</xdr:row>
      <xdr:rowOff>139700</xdr:rowOff>
    </xdr:from>
    <xdr:to>
      <xdr:col>0</xdr:col>
      <xdr:colOff>901700</xdr:colOff>
      <xdr:row>52</xdr:row>
      <xdr:rowOff>50800</xdr:rowOff>
    </xdr:to>
    <xdr:pic>
      <xdr:nvPicPr>
        <xdr:cNvPr id="3" name="Graphic 2" descr="Internet with solid fill">
          <a:extLst>
            <a:ext uri="{FF2B5EF4-FFF2-40B4-BE49-F238E27FC236}">
              <a16:creationId xmlns:a16="http://schemas.microsoft.com/office/drawing/2014/main" id="{D46E4AA1-784B-9A49-84AF-A43A0AB5A87E}"/>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54000" y="11671300"/>
          <a:ext cx="647700" cy="6985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152400</xdr:colOff>
      <xdr:row>49</xdr:row>
      <xdr:rowOff>101600</xdr:rowOff>
    </xdr:from>
    <xdr:to>
      <xdr:col>0</xdr:col>
      <xdr:colOff>889000</xdr:colOff>
      <xdr:row>51</xdr:row>
      <xdr:rowOff>50800</xdr:rowOff>
    </xdr:to>
    <xdr:pic>
      <xdr:nvPicPr>
        <xdr:cNvPr id="2" name="Graphic 1" descr="Internet with solid fill">
          <a:extLst>
            <a:ext uri="{FF2B5EF4-FFF2-40B4-BE49-F238E27FC236}">
              <a16:creationId xmlns:a16="http://schemas.microsoft.com/office/drawing/2014/main" id="{486E6284-273B-564F-B0B0-ACE315AA7D7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2400" y="11341100"/>
          <a:ext cx="736600" cy="7493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2730500</xdr:colOff>
      <xdr:row>33</xdr:row>
      <xdr:rowOff>139700</xdr:rowOff>
    </xdr:from>
    <xdr:to>
      <xdr:col>1</xdr:col>
      <xdr:colOff>368300</xdr:colOff>
      <xdr:row>35</xdr:row>
      <xdr:rowOff>50800</xdr:rowOff>
    </xdr:to>
    <xdr:pic>
      <xdr:nvPicPr>
        <xdr:cNvPr id="2" name="Graphic 1" descr="Internet with solid fill">
          <a:extLst>
            <a:ext uri="{FF2B5EF4-FFF2-40B4-BE49-F238E27FC236}">
              <a16:creationId xmlns:a16="http://schemas.microsoft.com/office/drawing/2014/main" id="{EA7798B0-A304-8247-9B7B-3544B7C135C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730500" y="9613900"/>
          <a:ext cx="736600" cy="7239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1943100</xdr:colOff>
      <xdr:row>48</xdr:row>
      <xdr:rowOff>114300</xdr:rowOff>
    </xdr:from>
    <xdr:to>
      <xdr:col>0</xdr:col>
      <xdr:colOff>2679700</xdr:colOff>
      <xdr:row>50</xdr:row>
      <xdr:rowOff>63500</xdr:rowOff>
    </xdr:to>
    <xdr:pic>
      <xdr:nvPicPr>
        <xdr:cNvPr id="7" name="Graphic 6" descr="Internet with solid fill">
          <a:extLst>
            <a:ext uri="{FF2B5EF4-FFF2-40B4-BE49-F238E27FC236}">
              <a16:creationId xmlns:a16="http://schemas.microsoft.com/office/drawing/2014/main" id="{619D23C8-422F-814D-B484-C5CB3EAFD67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43100" y="10109200"/>
          <a:ext cx="736600" cy="7493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482600</xdr:colOff>
      <xdr:row>49</xdr:row>
      <xdr:rowOff>139700</xdr:rowOff>
    </xdr:from>
    <xdr:to>
      <xdr:col>2</xdr:col>
      <xdr:colOff>546100</xdr:colOff>
      <xdr:row>51</xdr:row>
      <xdr:rowOff>63500</xdr:rowOff>
    </xdr:to>
    <xdr:pic>
      <xdr:nvPicPr>
        <xdr:cNvPr id="3" name="Graphic 2" descr="Internet with solid fill">
          <a:extLst>
            <a:ext uri="{FF2B5EF4-FFF2-40B4-BE49-F238E27FC236}">
              <a16:creationId xmlns:a16="http://schemas.microsoft.com/office/drawing/2014/main" id="{429CC199-2D6F-AF4D-BC8D-2F8CEB197CC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368800" y="10248900"/>
          <a:ext cx="736600" cy="7493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4</xdr:col>
      <xdr:colOff>660400</xdr:colOff>
      <xdr:row>23</xdr:row>
      <xdr:rowOff>152400</xdr:rowOff>
    </xdr:from>
    <xdr:to>
      <xdr:col>5</xdr:col>
      <xdr:colOff>457200</xdr:colOff>
      <xdr:row>25</xdr:row>
      <xdr:rowOff>63500</xdr:rowOff>
    </xdr:to>
    <xdr:pic>
      <xdr:nvPicPr>
        <xdr:cNvPr id="2" name="Graphic 1" descr="Internet with solid fill">
          <a:extLst>
            <a:ext uri="{FF2B5EF4-FFF2-40B4-BE49-F238E27FC236}">
              <a16:creationId xmlns:a16="http://schemas.microsoft.com/office/drawing/2014/main" id="{F10ECBF4-A38A-3846-90F9-7235E747736E}"/>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076700" y="6324600"/>
          <a:ext cx="736600" cy="7493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2921000</xdr:colOff>
      <xdr:row>33</xdr:row>
      <xdr:rowOff>127000</xdr:rowOff>
    </xdr:from>
    <xdr:to>
      <xdr:col>1</xdr:col>
      <xdr:colOff>558800</xdr:colOff>
      <xdr:row>35</xdr:row>
      <xdr:rowOff>50800</xdr:rowOff>
    </xdr:to>
    <xdr:pic>
      <xdr:nvPicPr>
        <xdr:cNvPr id="3" name="Graphic 2" descr="Internet with solid fill">
          <a:extLst>
            <a:ext uri="{FF2B5EF4-FFF2-40B4-BE49-F238E27FC236}">
              <a16:creationId xmlns:a16="http://schemas.microsoft.com/office/drawing/2014/main" id="{5F04A593-0E42-6140-A9F3-C64EE1A7D5D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921000" y="10147300"/>
          <a:ext cx="736600" cy="749300"/>
        </a:xfrm>
        <a:prstGeom prst="rect">
          <a:avLst/>
        </a:prstGeom>
      </xdr:spPr>
    </xdr:pic>
    <xdr:clientData/>
  </xdr:twoCellAnchor>
  <xdr:twoCellAnchor editAs="oneCell">
    <xdr:from>
      <xdr:col>0</xdr:col>
      <xdr:colOff>1371600</xdr:colOff>
      <xdr:row>36</xdr:row>
      <xdr:rowOff>139700</xdr:rowOff>
    </xdr:from>
    <xdr:to>
      <xdr:col>0</xdr:col>
      <xdr:colOff>2108200</xdr:colOff>
      <xdr:row>38</xdr:row>
      <xdr:rowOff>63500</xdr:rowOff>
    </xdr:to>
    <xdr:pic>
      <xdr:nvPicPr>
        <xdr:cNvPr id="5" name="Graphic 4" descr="Internet with solid fill">
          <a:extLst>
            <a:ext uri="{FF2B5EF4-FFF2-40B4-BE49-F238E27FC236}">
              <a16:creationId xmlns:a16="http://schemas.microsoft.com/office/drawing/2014/main" id="{F87DF0FA-FB4E-4046-A23B-C6FA19A2D73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371600" y="11176000"/>
          <a:ext cx="736600" cy="7493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4</xdr:col>
      <xdr:colOff>596900</xdr:colOff>
      <xdr:row>50</xdr:row>
      <xdr:rowOff>101600</xdr:rowOff>
    </xdr:from>
    <xdr:to>
      <xdr:col>4</xdr:col>
      <xdr:colOff>1333500</xdr:colOff>
      <xdr:row>52</xdr:row>
      <xdr:rowOff>50800</xdr:rowOff>
    </xdr:to>
    <xdr:pic>
      <xdr:nvPicPr>
        <xdr:cNvPr id="4" name="Graphic 3" descr="Internet with solid fill">
          <a:extLst>
            <a:ext uri="{FF2B5EF4-FFF2-40B4-BE49-F238E27FC236}">
              <a16:creationId xmlns:a16="http://schemas.microsoft.com/office/drawing/2014/main" id="{C9985103-FFEA-5E49-82B4-26D489DE044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578600" y="13195300"/>
          <a:ext cx="736600" cy="749300"/>
        </a:xfrm>
        <a:prstGeom prst="rect">
          <a:avLst/>
        </a:prstGeom>
      </xdr:spPr>
    </xdr:pic>
    <xdr:clientData/>
  </xdr:twoCellAnchor>
  <xdr:twoCellAnchor editAs="oneCell">
    <xdr:from>
      <xdr:col>3</xdr:col>
      <xdr:colOff>419100</xdr:colOff>
      <xdr:row>53</xdr:row>
      <xdr:rowOff>139700</xdr:rowOff>
    </xdr:from>
    <xdr:to>
      <xdr:col>4</xdr:col>
      <xdr:colOff>457200</xdr:colOff>
      <xdr:row>55</xdr:row>
      <xdr:rowOff>63500</xdr:rowOff>
    </xdr:to>
    <xdr:pic>
      <xdr:nvPicPr>
        <xdr:cNvPr id="5" name="Graphic 4" descr="Internet with solid fill">
          <a:extLst>
            <a:ext uri="{FF2B5EF4-FFF2-40B4-BE49-F238E27FC236}">
              <a16:creationId xmlns:a16="http://schemas.microsoft.com/office/drawing/2014/main" id="{9B22C322-8FFD-8C4D-94E5-270611BF749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5702300" y="13512800"/>
          <a:ext cx="736600" cy="749300"/>
        </a:xfrm>
        <a:prstGeom prst="rect">
          <a:avLst/>
        </a:prstGeom>
      </xdr:spPr>
    </xdr:pic>
    <xdr:clientData/>
  </xdr:twoCellAnchor>
</xdr:wsDr>
</file>

<file path=xl/theme/theme1.xml><?xml version="1.0" encoding="utf-8"?>
<a:theme xmlns:a="http://schemas.openxmlformats.org/drawingml/2006/main" name="Office Theme">
  <a:themeElements>
    <a:clrScheme name="Wilkening Consulting">
      <a:dk1>
        <a:sysClr val="windowText" lastClr="000000"/>
      </a:dk1>
      <a:lt1>
        <a:sysClr val="window" lastClr="FFFFFF"/>
      </a:lt1>
      <a:dk2>
        <a:srgbClr val="44546A"/>
      </a:dk2>
      <a:lt2>
        <a:srgbClr val="E7E6E6"/>
      </a:lt2>
      <a:accent1>
        <a:srgbClr val="456A7D"/>
      </a:accent1>
      <a:accent2>
        <a:srgbClr val="662046"/>
      </a:accent2>
      <a:accent3>
        <a:srgbClr val="87A96B"/>
      </a:accent3>
      <a:accent4>
        <a:srgbClr val="4D4F53"/>
      </a:accent4>
      <a:accent5>
        <a:srgbClr val="766A62"/>
      </a:accent5>
      <a:accent6>
        <a:srgbClr val="AA7A8D"/>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heyzine.com/flip-book/de4f061fc7.html"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heyzine.com/flip-book/de4f061fc7.html" TargetMode="External"/><Relationship Id="rId1" Type="http://schemas.openxmlformats.org/officeDocument/2006/relationships/hyperlink" Target="https://heyzine.com/flip-book/de4f061fc7.html"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2.bin"/><Relationship Id="rId1" Type="http://schemas.openxmlformats.org/officeDocument/2006/relationships/hyperlink" Target="https://wilkeningconsulting.com/mp-files/example-asmg-visual-slide-deck-report.pdf/"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museumgoers.aam-us.org/data-cuts/" TargetMode="External"/><Relationship Id="rId1" Type="http://schemas.openxmlformats.org/officeDocument/2006/relationships/hyperlink" Target="https://heyzine.com/flip-book/de4f061fc7.html" TargetMode="Externa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4.bin"/><Relationship Id="rId1" Type="http://schemas.openxmlformats.org/officeDocument/2006/relationships/hyperlink" Target="https://heyzine.com/flip-book/de4f061fc7.html"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bin"/><Relationship Id="rId1" Type="http://schemas.openxmlformats.org/officeDocument/2006/relationships/hyperlink" Target="https://heyzine.com/flip-book/de4f061fc7.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6.bin"/><Relationship Id="rId1" Type="http://schemas.openxmlformats.org/officeDocument/2006/relationships/hyperlink" Target="https://heyzine.com/flip-book/de4f061fc7.html"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heyzine.com/flip-book/de4f061fc7.html" TargetMode="External"/><Relationship Id="rId2" Type="http://schemas.openxmlformats.org/officeDocument/2006/relationships/hyperlink" Target="https://heyzine.com/flip-book/de4f061fc7.html" TargetMode="External"/><Relationship Id="rId1" Type="http://schemas.openxmlformats.org/officeDocument/2006/relationships/hyperlink" Target="https://heyzine.com/flip-book/de4f061fc7.html" TargetMode="External"/><Relationship Id="rId4"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hyperlink" Target="https://heyzine.com/flip-book/de4f061fc7.html" TargetMode="External"/><Relationship Id="rId2" Type="http://schemas.openxmlformats.org/officeDocument/2006/relationships/hyperlink" Target="https://heyzine.com/flip-book/de4f061fc7.html" TargetMode="External"/><Relationship Id="rId1" Type="http://schemas.openxmlformats.org/officeDocument/2006/relationships/hyperlink" Target="https://heyzine.com/flip-book/de4f061fc7.html" TargetMode="External"/><Relationship Id="rId5" Type="http://schemas.openxmlformats.org/officeDocument/2006/relationships/drawing" Target="../drawings/drawing10.xml"/><Relationship Id="rId4"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3" Type="http://schemas.openxmlformats.org/officeDocument/2006/relationships/hyperlink" Target="https://heyzine.com/flip-book/de4f061fc7.html" TargetMode="External"/><Relationship Id="rId2" Type="http://schemas.openxmlformats.org/officeDocument/2006/relationships/hyperlink" Target="https://heyzine.com/flip-book/de4f061fc7.html" TargetMode="External"/><Relationship Id="rId1" Type="http://schemas.openxmlformats.org/officeDocument/2006/relationships/hyperlink" Target="https://heyzine.com/flip-book/de4f061fc7.html" TargetMode="External"/><Relationship Id="rId6" Type="http://schemas.openxmlformats.org/officeDocument/2006/relationships/drawing" Target="../drawings/drawing11.xml"/><Relationship Id="rId5" Type="http://schemas.openxmlformats.org/officeDocument/2006/relationships/printerSettings" Target="../printerSettings/printerSettings8.bin"/><Relationship Id="rId4" Type="http://schemas.openxmlformats.org/officeDocument/2006/relationships/hyperlink" Target="https://heyzine.com/flip-book/de4f061fc7.html"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heyzine.com/flip-book/de4f061fc7.html" TargetMode="External"/><Relationship Id="rId2" Type="http://schemas.openxmlformats.org/officeDocument/2006/relationships/hyperlink" Target="https://heyzine.com/flip-book/de4f061fc7.html" TargetMode="External"/><Relationship Id="rId1" Type="http://schemas.openxmlformats.org/officeDocument/2006/relationships/hyperlink" Target="https://heyzine.com/flip-book/de4f061fc7.html" TargetMode="External"/><Relationship Id="rId5" Type="http://schemas.openxmlformats.org/officeDocument/2006/relationships/drawing" Target="../drawings/drawing12.xml"/><Relationship Id="rId4" Type="http://schemas.openxmlformats.org/officeDocument/2006/relationships/hyperlink" Target="https://heyzine.com/flip-book/de4f061fc7.html" TargetMode="External"/></Relationships>
</file>

<file path=xl/worksheets/_rels/sheet14.xml.rels><?xml version="1.0" encoding="UTF-8" standalone="yes"?>
<Relationships xmlns="http://schemas.openxmlformats.org/package/2006/relationships"><Relationship Id="rId3" Type="http://schemas.openxmlformats.org/officeDocument/2006/relationships/hyperlink" Target="https://heyzine.com/flip-book/de4f061fc7.html" TargetMode="External"/><Relationship Id="rId2" Type="http://schemas.openxmlformats.org/officeDocument/2006/relationships/hyperlink" Target="https://heyzine.com/flip-book/de4f061fc7.html" TargetMode="External"/><Relationship Id="rId1" Type="http://schemas.openxmlformats.org/officeDocument/2006/relationships/hyperlink" Target="https://heyzine.com/flip-book/de4f061fc7.html" TargetMode="External"/><Relationship Id="rId6" Type="http://schemas.openxmlformats.org/officeDocument/2006/relationships/drawing" Target="../drawings/drawing13.xml"/><Relationship Id="rId5" Type="http://schemas.openxmlformats.org/officeDocument/2006/relationships/hyperlink" Target="https://wilkeningconsulting.com/mp-files/example-asmg-visual-slide-deck-report.pdf/" TargetMode="External"/><Relationship Id="rId4" Type="http://schemas.openxmlformats.org/officeDocument/2006/relationships/hyperlink" Target="https://heyzine.com/flip-book/de4f061fc7.html"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https://heyzine.com/flip-book/de4f061fc7.html" TargetMode="External"/><Relationship Id="rId2" Type="http://schemas.openxmlformats.org/officeDocument/2006/relationships/hyperlink" Target="https://heyzine.com/flip-book/de4f061fc7.html" TargetMode="External"/><Relationship Id="rId1" Type="http://schemas.openxmlformats.org/officeDocument/2006/relationships/hyperlink" Target="https://heyzine.com/flip-book/de4f061fc7.html" TargetMode="External"/><Relationship Id="rId6" Type="http://schemas.openxmlformats.org/officeDocument/2006/relationships/drawing" Target="../drawings/drawing14.xml"/><Relationship Id="rId5" Type="http://schemas.openxmlformats.org/officeDocument/2006/relationships/hyperlink" Target="https://wilkeningconsulting.com/mp-files/example-asmg-visual-slide-deck-report.pdf/" TargetMode="External"/><Relationship Id="rId4" Type="http://schemas.openxmlformats.org/officeDocument/2006/relationships/hyperlink" Target="https://heyzine.com/flip-book/de4f061fc7.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DCD9B-C8B0-7543-B9A7-A14D646E8465}">
  <sheetPr codeName="Sheet6">
    <tabColor theme="4"/>
  </sheetPr>
  <dimension ref="A1"/>
  <sheetViews>
    <sheetView tabSelected="1" zoomScaleNormal="100" workbookViewId="0">
      <selection activeCell="T13" sqref="T13"/>
    </sheetView>
  </sheetViews>
  <sheetFormatPr baseColWidth="10" defaultColWidth="9.1640625" defaultRowHeight="13" x14ac:dyDescent="0.15"/>
  <cols>
    <col min="1" max="16384" width="9.1640625" style="2"/>
  </cols>
  <sheetData/>
  <sheetProtection algorithmName="SHA-512" hashValue="mqV+dKNiR33FCC4qm7zT0hCcpnotPvwitTx0ls9sE3MmBNVjQGBrleS9XxoDAmmDBGwJG7IkdRaOzt6e1zNUwg==" saltValue="y945zOvGaAodFpBceF3a4Q=="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90FF8-C9AC-554C-90C3-C8B2DA5EAD9F}">
  <sheetPr codeName="Sheet9">
    <tabColor theme="6" tint="0.39997558519241921"/>
  </sheetPr>
  <dimension ref="A1:M414"/>
  <sheetViews>
    <sheetView zoomScaleNormal="100" workbookViewId="0">
      <pane ySplit="5" topLeftCell="A6" activePane="bottomLeft" state="frozen"/>
      <selection activeCell="X74" sqref="X74"/>
      <selection pane="bottomLeft" activeCell="P29" sqref="P29"/>
    </sheetView>
  </sheetViews>
  <sheetFormatPr baseColWidth="10" defaultColWidth="9.1640625" defaultRowHeight="13" x14ac:dyDescent="0.15"/>
  <cols>
    <col min="1" max="1" width="51" style="37" customWidth="1"/>
    <col min="2" max="4" width="9.1640625" style="20"/>
    <col min="5" max="5" width="55.6640625" style="20" customWidth="1"/>
    <col min="6" max="6" width="10.6640625" style="20" customWidth="1"/>
    <col min="7" max="8" width="9.1640625" style="20"/>
    <col min="9" max="9" width="13.33203125" style="20" customWidth="1"/>
    <col min="10" max="11" width="9.1640625" style="20"/>
    <col min="12" max="12" width="13" style="20" customWidth="1"/>
    <col min="13" max="16384" width="9.1640625" style="20"/>
  </cols>
  <sheetData>
    <row r="1" spans="1:13" ht="50" customHeight="1" x14ac:dyDescent="0.15">
      <c r="A1" s="93" t="s">
        <v>44</v>
      </c>
      <c r="B1" s="93"/>
      <c r="C1" s="93"/>
      <c r="D1" s="93"/>
      <c r="E1" s="93"/>
      <c r="F1" s="93"/>
      <c r="G1" s="93"/>
      <c r="H1" s="93"/>
      <c r="I1" s="93"/>
      <c r="J1" s="93"/>
      <c r="K1" s="93"/>
      <c r="L1" s="93"/>
      <c r="M1" s="93"/>
    </row>
    <row r="2" spans="1:13" ht="50" customHeight="1" x14ac:dyDescent="0.15">
      <c r="A2" s="94" t="s">
        <v>150</v>
      </c>
      <c r="B2" s="95"/>
      <c r="C2" s="95"/>
      <c r="D2" s="95"/>
      <c r="E2" s="95"/>
      <c r="F2" s="95"/>
      <c r="G2" s="95"/>
      <c r="H2" s="95"/>
      <c r="I2" s="95"/>
      <c r="J2" s="95"/>
      <c r="K2" s="95"/>
      <c r="L2" s="95"/>
      <c r="M2" s="95"/>
    </row>
    <row r="3" spans="1:13" ht="41" customHeight="1" x14ac:dyDescent="0.15">
      <c r="A3" s="13" t="s">
        <v>109</v>
      </c>
      <c r="B3" s="91" t="s">
        <v>0</v>
      </c>
      <c r="C3" s="91"/>
      <c r="E3" s="1" t="s">
        <v>110</v>
      </c>
      <c r="F3" s="63"/>
      <c r="I3" s="92" t="s">
        <v>152</v>
      </c>
      <c r="J3" s="92"/>
      <c r="K3" s="54"/>
      <c r="L3" s="92" t="s">
        <v>153</v>
      </c>
      <c r="M3" s="92"/>
    </row>
    <row r="4" spans="1:13" ht="28" x14ac:dyDescent="0.15">
      <c r="A4" s="66" t="s">
        <v>111</v>
      </c>
      <c r="E4" s="3" t="s">
        <v>112</v>
      </c>
    </row>
    <row r="5" spans="1:13" ht="14" x14ac:dyDescent="0.15">
      <c r="A5" s="37" t="s">
        <v>113</v>
      </c>
      <c r="E5" s="85" t="s">
        <v>137</v>
      </c>
    </row>
    <row r="7" spans="1:13" ht="14" x14ac:dyDescent="0.15">
      <c r="A7" s="66" t="s">
        <v>45</v>
      </c>
    </row>
    <row r="8" spans="1:13" ht="14" x14ac:dyDescent="0.15">
      <c r="A8" s="67" t="s">
        <v>1</v>
      </c>
      <c r="B8" s="67" t="s">
        <v>2</v>
      </c>
      <c r="C8" s="67" t="s">
        <v>3</v>
      </c>
    </row>
    <row r="9" spans="1:13" ht="14" x14ac:dyDescent="0.15">
      <c r="A9" s="37" t="s">
        <v>35</v>
      </c>
      <c r="B9" s="21">
        <v>0.252</v>
      </c>
      <c r="C9" s="20">
        <v>127</v>
      </c>
    </row>
    <row r="10" spans="1:13" ht="14" x14ac:dyDescent="0.15">
      <c r="A10" s="37" t="s">
        <v>36</v>
      </c>
      <c r="B10" s="21">
        <v>0.27400000000000002</v>
      </c>
      <c r="C10" s="20">
        <v>138</v>
      </c>
    </row>
    <row r="11" spans="1:13" ht="14" x14ac:dyDescent="0.15">
      <c r="A11" s="37" t="s">
        <v>37</v>
      </c>
      <c r="B11" s="21">
        <v>0.157</v>
      </c>
      <c r="C11" s="20">
        <v>79</v>
      </c>
    </row>
    <row r="12" spans="1:13" ht="14" x14ac:dyDescent="0.15">
      <c r="A12" s="37" t="s">
        <v>38</v>
      </c>
      <c r="B12" s="21">
        <v>0.57699999999999996</v>
      </c>
      <c r="C12" s="22">
        <v>290</v>
      </c>
    </row>
    <row r="13" spans="1:13" ht="14" x14ac:dyDescent="0.15">
      <c r="A13" s="37" t="s">
        <v>39</v>
      </c>
      <c r="B13" s="21">
        <v>0.28000000000000003</v>
      </c>
      <c r="C13" s="20">
        <v>141</v>
      </c>
    </row>
    <row r="14" spans="1:13" ht="14" x14ac:dyDescent="0.15">
      <c r="A14" s="37" t="s">
        <v>40</v>
      </c>
      <c r="B14" s="21">
        <v>0.221</v>
      </c>
      <c r="C14" s="20">
        <v>111</v>
      </c>
    </row>
    <row r="15" spans="1:13" ht="14" x14ac:dyDescent="0.15">
      <c r="A15" s="37" t="s">
        <v>41</v>
      </c>
      <c r="B15" s="21">
        <v>0.29799999999999999</v>
      </c>
      <c r="C15" s="20">
        <v>150</v>
      </c>
    </row>
    <row r="16" spans="1:13" ht="14" x14ac:dyDescent="0.15">
      <c r="A16" s="37" t="s">
        <v>42</v>
      </c>
      <c r="B16" s="21">
        <v>8.8999999999999996E-2</v>
      </c>
      <c r="C16" s="20">
        <v>45</v>
      </c>
    </row>
    <row r="17" spans="1:13" ht="14" x14ac:dyDescent="0.15">
      <c r="A17" s="37" t="s">
        <v>43</v>
      </c>
      <c r="B17" s="21">
        <v>0.26</v>
      </c>
      <c r="C17" s="20">
        <v>131</v>
      </c>
    </row>
    <row r="18" spans="1:13" ht="14" x14ac:dyDescent="0.15">
      <c r="A18" s="37" t="s">
        <v>141</v>
      </c>
      <c r="B18" s="21">
        <v>0.17499999999999999</v>
      </c>
      <c r="C18" s="20">
        <v>88</v>
      </c>
    </row>
    <row r="19" spans="1:13" ht="14" x14ac:dyDescent="0.15">
      <c r="A19" s="37" t="s">
        <v>142</v>
      </c>
      <c r="B19" s="21">
        <v>0.252</v>
      </c>
      <c r="C19" s="20">
        <v>127</v>
      </c>
    </row>
    <row r="20" spans="1:13" ht="14" x14ac:dyDescent="0.15">
      <c r="A20" s="37" t="s">
        <v>143</v>
      </c>
      <c r="B20" s="21">
        <v>0.61</v>
      </c>
      <c r="C20" s="22">
        <v>307</v>
      </c>
    </row>
    <row r="21" spans="1:13" ht="14" x14ac:dyDescent="0.15">
      <c r="A21" s="37" t="s">
        <v>144</v>
      </c>
      <c r="B21" s="21">
        <v>0.19900000000000001</v>
      </c>
      <c r="C21" s="20">
        <v>100</v>
      </c>
    </row>
    <row r="22" spans="1:13" ht="14" x14ac:dyDescent="0.15">
      <c r="A22" s="37" t="s">
        <v>7</v>
      </c>
      <c r="B22" s="21">
        <v>3.2000000000000001E-2</v>
      </c>
      <c r="C22" s="20">
        <v>16</v>
      </c>
    </row>
    <row r="23" spans="1:13" ht="14" x14ac:dyDescent="0.15">
      <c r="A23" s="37" t="s">
        <v>4</v>
      </c>
      <c r="B23" s="21">
        <v>1.2E-2</v>
      </c>
      <c r="C23" s="20">
        <v>6</v>
      </c>
    </row>
    <row r="24" spans="1:13" ht="14" x14ac:dyDescent="0.15">
      <c r="A24" s="37" t="s">
        <v>114</v>
      </c>
      <c r="B24" s="21"/>
    </row>
    <row r="25" spans="1:13" ht="14" x14ac:dyDescent="0.15">
      <c r="A25" s="37" t="s">
        <v>114</v>
      </c>
      <c r="B25" s="21"/>
    </row>
    <row r="26" spans="1:13" ht="14" x14ac:dyDescent="0.15">
      <c r="A26" s="66" t="s">
        <v>46</v>
      </c>
      <c r="B26" s="21"/>
      <c r="E26" s="66" t="s">
        <v>45</v>
      </c>
      <c r="F26" s="21"/>
      <c r="G26" s="24"/>
      <c r="H26" s="68"/>
      <c r="I26" s="68"/>
      <c r="J26" s="68"/>
      <c r="K26" s="68"/>
      <c r="L26" s="68"/>
      <c r="M26" s="68"/>
    </row>
    <row r="27" spans="1:13" ht="14" x14ac:dyDescent="0.15">
      <c r="A27" s="67" t="s">
        <v>1</v>
      </c>
      <c r="B27" s="67" t="s">
        <v>2</v>
      </c>
      <c r="C27" s="67" t="s">
        <v>3</v>
      </c>
      <c r="E27" s="15" t="s">
        <v>1</v>
      </c>
      <c r="F27" s="16" t="s">
        <v>2</v>
      </c>
      <c r="G27" s="17" t="s">
        <v>3</v>
      </c>
      <c r="H27" s="68"/>
      <c r="I27" s="69" t="s">
        <v>8</v>
      </c>
      <c r="J27" s="69" t="s">
        <v>128</v>
      </c>
      <c r="K27" s="68"/>
      <c r="L27" s="69" t="s">
        <v>8</v>
      </c>
      <c r="M27" s="69" t="s">
        <v>128</v>
      </c>
    </row>
    <row r="28" spans="1:13" ht="14" x14ac:dyDescent="0.15">
      <c r="A28" s="5" t="s">
        <v>35</v>
      </c>
      <c r="B28" s="21">
        <v>6.3E-2</v>
      </c>
      <c r="C28" s="20">
        <v>129</v>
      </c>
      <c r="E28" s="5" t="s">
        <v>35</v>
      </c>
      <c r="F28" s="21">
        <v>0.33200000000000002</v>
      </c>
      <c r="G28" s="22">
        <v>23039</v>
      </c>
      <c r="H28" s="68"/>
      <c r="I28" s="6">
        <f t="shared" ref="I28:I30" si="0">F28-B28</f>
        <v>0.26900000000000002</v>
      </c>
      <c r="J28" s="70">
        <f t="shared" ref="J28:J30" si="1">F28/B28</f>
        <v>5.2698412698412698</v>
      </c>
      <c r="K28" s="68"/>
      <c r="L28" s="6">
        <f t="shared" ref="L28:L30" si="2">B28-F28</f>
        <v>-0.26900000000000002</v>
      </c>
      <c r="M28" s="70">
        <f t="shared" ref="M28:M30" si="3">B28/F28</f>
        <v>0.18975903614457831</v>
      </c>
    </row>
    <row r="29" spans="1:13" ht="14" x14ac:dyDescent="0.15">
      <c r="A29" s="5" t="s">
        <v>36</v>
      </c>
      <c r="B29" s="21">
        <v>0.152</v>
      </c>
      <c r="C29" s="20">
        <v>310</v>
      </c>
      <c r="E29" s="5" t="s">
        <v>36</v>
      </c>
      <c r="F29" s="21">
        <v>0.32700000000000001</v>
      </c>
      <c r="G29" s="22">
        <v>22683</v>
      </c>
      <c r="H29" s="68"/>
      <c r="I29" s="6">
        <f t="shared" si="0"/>
        <v>0.17500000000000002</v>
      </c>
      <c r="J29" s="70">
        <f t="shared" si="1"/>
        <v>2.1513157894736845</v>
      </c>
      <c r="K29" s="68"/>
      <c r="L29" s="6">
        <f t="shared" si="2"/>
        <v>-0.17500000000000002</v>
      </c>
      <c r="M29" s="70">
        <f t="shared" si="3"/>
        <v>0.46483180428134552</v>
      </c>
    </row>
    <row r="30" spans="1:13" ht="14" x14ac:dyDescent="0.15">
      <c r="A30" s="5" t="s">
        <v>37</v>
      </c>
      <c r="B30" s="21">
        <v>0.377</v>
      </c>
      <c r="C30" s="20">
        <v>771</v>
      </c>
      <c r="E30" s="5" t="s">
        <v>37</v>
      </c>
      <c r="F30" s="21">
        <v>0.28000000000000003</v>
      </c>
      <c r="G30" s="22">
        <v>19393</v>
      </c>
      <c r="H30" s="68"/>
      <c r="I30" s="6">
        <f t="shared" si="0"/>
        <v>-9.6999999999999975E-2</v>
      </c>
      <c r="J30" s="70">
        <f t="shared" si="1"/>
        <v>0.74270557029177731</v>
      </c>
      <c r="K30" s="68"/>
      <c r="L30" s="6">
        <f t="shared" si="2"/>
        <v>9.6999999999999975E-2</v>
      </c>
      <c r="M30" s="70">
        <f t="shared" si="3"/>
        <v>1.3464285714285713</v>
      </c>
    </row>
    <row r="31" spans="1:13" ht="15" x14ac:dyDescent="0.2">
      <c r="A31" s="5" t="s">
        <v>38</v>
      </c>
      <c r="B31" s="21">
        <v>0.20300000000000001</v>
      </c>
      <c r="C31" s="20">
        <v>415</v>
      </c>
      <c r="E31"/>
      <c r="F31" s="21"/>
      <c r="G31" s="22"/>
      <c r="H31" s="68"/>
      <c r="I31" s="6"/>
      <c r="J31" s="68"/>
      <c r="K31" s="68"/>
      <c r="L31" s="6"/>
      <c r="M31" s="68"/>
    </row>
    <row r="32" spans="1:13" ht="14" x14ac:dyDescent="0.15">
      <c r="A32" s="5" t="s">
        <v>39</v>
      </c>
      <c r="B32" s="21">
        <v>0.20499999999999999</v>
      </c>
      <c r="C32" s="20">
        <v>420</v>
      </c>
      <c r="E32" s="5" t="s">
        <v>38</v>
      </c>
      <c r="F32" s="21">
        <v>0.06</v>
      </c>
      <c r="G32" s="22">
        <v>4193</v>
      </c>
      <c r="H32" s="68"/>
      <c r="I32" s="6">
        <f>F32-(B32+B31)</f>
        <v>-0.34800000000000003</v>
      </c>
      <c r="J32" s="70">
        <f>F32/(B32+B31)</f>
        <v>0.14705882352941174</v>
      </c>
      <c r="K32" s="68"/>
      <c r="L32" s="6">
        <f>(B32+B31)-F32</f>
        <v>0.34800000000000003</v>
      </c>
      <c r="M32" s="71">
        <f>(B32+B31)/F32</f>
        <v>6.8000000000000007</v>
      </c>
    </row>
    <row r="33" spans="1:13" ht="14" x14ac:dyDescent="0.15">
      <c r="A33" s="37" t="s">
        <v>6</v>
      </c>
      <c r="B33" s="21" t="s">
        <v>9</v>
      </c>
      <c r="C33" s="22">
        <v>2045</v>
      </c>
      <c r="E33" s="37" t="s">
        <v>6</v>
      </c>
      <c r="F33" s="21" t="s">
        <v>9</v>
      </c>
      <c r="G33" s="22">
        <v>69308</v>
      </c>
      <c r="H33" s="68"/>
      <c r="I33" s="68"/>
      <c r="J33" s="68"/>
      <c r="K33" s="68"/>
      <c r="L33" s="68"/>
      <c r="M33" s="68"/>
    </row>
    <row r="34" spans="1:13" ht="14" x14ac:dyDescent="0.15">
      <c r="A34" s="37" t="s">
        <v>114</v>
      </c>
      <c r="B34" s="21"/>
    </row>
    <row r="35" spans="1:13" ht="14" x14ac:dyDescent="0.15">
      <c r="A35" s="37" t="s">
        <v>114</v>
      </c>
      <c r="B35" s="21"/>
    </row>
    <row r="36" spans="1:13" ht="14" x14ac:dyDescent="0.15">
      <c r="A36" s="66" t="s">
        <v>47</v>
      </c>
      <c r="B36" s="21"/>
    </row>
    <row r="37" spans="1:13" ht="14" x14ac:dyDescent="0.15">
      <c r="A37" s="67" t="s">
        <v>1</v>
      </c>
      <c r="B37" s="67" t="s">
        <v>2</v>
      </c>
      <c r="C37" s="67" t="s">
        <v>3</v>
      </c>
    </row>
    <row r="38" spans="1:13" ht="14" x14ac:dyDescent="0.15">
      <c r="A38" s="37" t="s">
        <v>35</v>
      </c>
      <c r="B38" s="21">
        <v>0.38900000000000001</v>
      </c>
      <c r="C38" s="20">
        <v>626</v>
      </c>
    </row>
    <row r="39" spans="1:13" ht="14" x14ac:dyDescent="0.15">
      <c r="A39" s="37" t="s">
        <v>36</v>
      </c>
      <c r="B39" s="21">
        <v>0.30199999999999999</v>
      </c>
      <c r="C39" s="20">
        <v>487</v>
      </c>
    </row>
    <row r="40" spans="1:13" ht="14" x14ac:dyDescent="0.15">
      <c r="A40" s="37" t="s">
        <v>37</v>
      </c>
      <c r="B40" s="21">
        <v>0.20200000000000001</v>
      </c>
      <c r="C40" s="20">
        <v>326</v>
      </c>
    </row>
    <row r="41" spans="1:13" ht="14" x14ac:dyDescent="0.15">
      <c r="A41" s="37" t="s">
        <v>38</v>
      </c>
      <c r="B41" s="21">
        <v>0.16800000000000001</v>
      </c>
      <c r="C41" s="20">
        <v>270</v>
      </c>
    </row>
    <row r="42" spans="1:13" ht="14" x14ac:dyDescent="0.15">
      <c r="A42" s="37" t="s">
        <v>39</v>
      </c>
      <c r="B42" s="21">
        <v>0.36499999999999999</v>
      </c>
      <c r="C42" s="20">
        <v>588</v>
      </c>
    </row>
    <row r="43" spans="1:13" ht="14" x14ac:dyDescent="0.15">
      <c r="A43" s="37" t="s">
        <v>40</v>
      </c>
      <c r="B43" s="21">
        <v>0.45100000000000001</v>
      </c>
      <c r="C43" s="20">
        <v>727</v>
      </c>
    </row>
    <row r="44" spans="1:13" ht="14" x14ac:dyDescent="0.15">
      <c r="A44" s="37" t="s">
        <v>41</v>
      </c>
      <c r="B44" s="21">
        <v>0.34300000000000003</v>
      </c>
      <c r="C44" s="20">
        <v>553</v>
      </c>
    </row>
    <row r="45" spans="1:13" ht="14" x14ac:dyDescent="0.15">
      <c r="A45" s="37" t="s">
        <v>42</v>
      </c>
      <c r="B45" s="21">
        <v>0.34499999999999997</v>
      </c>
      <c r="C45" s="20">
        <v>556</v>
      </c>
    </row>
    <row r="46" spans="1:13" ht="14" x14ac:dyDescent="0.15">
      <c r="A46" s="37" t="s">
        <v>43</v>
      </c>
      <c r="B46" s="21">
        <v>0.52400000000000002</v>
      </c>
      <c r="C46" s="20">
        <v>844</v>
      </c>
    </row>
    <row r="47" spans="1:13" ht="14" x14ac:dyDescent="0.15">
      <c r="A47" s="37" t="s">
        <v>7</v>
      </c>
      <c r="B47" s="21">
        <v>1.2E-2</v>
      </c>
      <c r="C47" s="20">
        <v>19</v>
      </c>
    </row>
    <row r="48" spans="1:13" ht="14" x14ac:dyDescent="0.15">
      <c r="A48" s="37" t="s">
        <v>4</v>
      </c>
      <c r="B48" s="21">
        <v>1.7000000000000001E-2</v>
      </c>
      <c r="C48" s="20">
        <v>28</v>
      </c>
    </row>
    <row r="49" spans="1:13" ht="14" x14ac:dyDescent="0.15">
      <c r="A49" s="37" t="s">
        <v>114</v>
      </c>
    </row>
    <row r="50" spans="1:13" ht="14" x14ac:dyDescent="0.15">
      <c r="A50" s="37" t="s">
        <v>114</v>
      </c>
    </row>
    <row r="52" spans="1:13" ht="28" x14ac:dyDescent="0.15">
      <c r="A52" s="37" t="s">
        <v>10</v>
      </c>
    </row>
    <row r="55" spans="1:13" ht="50" customHeight="1" x14ac:dyDescent="0.15">
      <c r="A55" s="90" t="s">
        <v>179</v>
      </c>
      <c r="B55" s="90"/>
      <c r="C55" s="90"/>
      <c r="D55" s="90"/>
      <c r="E55" s="90"/>
      <c r="F55" s="90"/>
      <c r="G55" s="90"/>
      <c r="H55" s="90"/>
      <c r="I55" s="90"/>
      <c r="J55" s="90"/>
      <c r="K55" s="90"/>
      <c r="L55" s="90"/>
      <c r="M55" s="90"/>
    </row>
    <row r="414" ht="138" customHeight="1" x14ac:dyDescent="0.15"/>
  </sheetData>
  <sheetProtection algorithmName="SHA-512" hashValue="lrDN7AWURZ3n/pR/vyEeEhLDThx0cDohFsRght9+SO0Sh+wfC9YqEDxVtCgfh2cGt1T6ZKaGRQl75oFadCduDw==" saltValue="4k7dKhTqKnkHozQp5K7igQ==" spinCount="100000" sheet="1" objects="1" scenarios="1"/>
  <mergeCells count="6">
    <mergeCell ref="A55:M55"/>
    <mergeCell ref="B3:C3"/>
    <mergeCell ref="I3:J3"/>
    <mergeCell ref="L3:M3"/>
    <mergeCell ref="A1:M1"/>
    <mergeCell ref="A2:M2"/>
  </mergeCells>
  <conditionalFormatting sqref="I28:I32">
    <cfRule type="cellIs" dxfId="178" priority="250" operator="lessThanOrEqual">
      <formula>-0.05</formula>
    </cfRule>
    <cfRule type="cellIs" dxfId="177" priority="251" operator="greaterThanOrEqual">
      <formula>0.05</formula>
    </cfRule>
    <cfRule type="cellIs" dxfId="176" priority="252" operator="greaterThanOrEqual">
      <formula>#REF!+0.05</formula>
    </cfRule>
  </conditionalFormatting>
  <conditionalFormatting sqref="J28:J30 J32">
    <cfRule type="cellIs" dxfId="175" priority="248" operator="lessThanOrEqual">
      <formula>0.5</formula>
    </cfRule>
    <cfRule type="cellIs" dxfId="174" priority="249" operator="greaterThanOrEqual">
      <formula>1.5</formula>
    </cfRule>
  </conditionalFormatting>
  <conditionalFormatting sqref="L28:L32">
    <cfRule type="cellIs" dxfId="173" priority="242" operator="lessThanOrEqual">
      <formula>-0.05</formula>
    </cfRule>
    <cfRule type="cellIs" dxfId="172" priority="243" operator="greaterThanOrEqual">
      <formula>0.05</formula>
    </cfRule>
    <cfRule type="cellIs" dxfId="171" priority="244" operator="greaterThanOrEqual">
      <formula>#REF!+0.05</formula>
    </cfRule>
  </conditionalFormatting>
  <conditionalFormatting sqref="M28:M30 M32">
    <cfRule type="cellIs" dxfId="170" priority="245" operator="lessThanOrEqual">
      <formula>0.5</formula>
    </cfRule>
    <cfRule type="cellIs" dxfId="169" priority="246" operator="greaterThanOrEqual">
      <formula>1.5</formula>
    </cfRule>
    <cfRule type="cellIs" dxfId="168" priority="247" operator="lessThanOrEqual">
      <formula>-0.5</formula>
    </cfRule>
  </conditionalFormatting>
  <hyperlinks>
    <hyperlink ref="A55" r:id="rId1" location="page/11" display="Find out more about the four layers of data included in your enrollment at no additional cost" xr:uid="{5D4F9C04-9A30-3748-8D0A-CB6DAADE9E83}"/>
    <hyperlink ref="B3:C3" location="'Museum Results'!A1" display="Back to Museum Results Tab" xr:uid="{BC9C74AC-E92C-A24B-B8C3-9A87A19AAF43}"/>
  </hyperlinks>
  <pageMargins left="0.7" right="0.7"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12B114-6789-4D67-A3BF-E0B58C50FFDF}">
  <sheetPr codeName="Sheet1"/>
  <dimension ref="A1:N56"/>
  <sheetViews>
    <sheetView zoomScaleNormal="100" workbookViewId="0">
      <pane ySplit="4" topLeftCell="A5" activePane="bottomLeft" state="frozen"/>
      <selection activeCell="X74" sqref="X74"/>
      <selection pane="bottomLeft" activeCell="J56" sqref="J56"/>
    </sheetView>
  </sheetViews>
  <sheetFormatPr baseColWidth="10" defaultColWidth="8.83203125" defaultRowHeight="13" x14ac:dyDescent="0.15"/>
  <cols>
    <col min="1" max="1" width="51" style="5" customWidth="1"/>
    <col min="2" max="2" width="9.1640625" style="2" bestFit="1" customWidth="1"/>
    <col min="3" max="6" width="8.83203125" style="2"/>
    <col min="7" max="7" width="12.1640625" style="2" customWidth="1"/>
    <col min="8" max="16384" width="8.83203125" style="2"/>
  </cols>
  <sheetData>
    <row r="1" spans="1:14" ht="50" customHeight="1" x14ac:dyDescent="0.15">
      <c r="A1" s="96" t="s">
        <v>44</v>
      </c>
      <c r="B1" s="96"/>
      <c r="C1" s="96"/>
      <c r="D1" s="96"/>
      <c r="E1" s="96"/>
      <c r="F1" s="96"/>
      <c r="G1" s="96"/>
    </row>
    <row r="2" spans="1:14" ht="35" customHeight="1" x14ac:dyDescent="0.15">
      <c r="A2" s="97" t="s">
        <v>140</v>
      </c>
      <c r="B2" s="97"/>
      <c r="C2" s="97"/>
      <c r="D2" s="97"/>
      <c r="E2" s="97"/>
      <c r="F2" s="97"/>
      <c r="G2" s="97"/>
    </row>
    <row r="3" spans="1:14" ht="53" customHeight="1" x14ac:dyDescent="0.15">
      <c r="A3" s="1" t="s">
        <v>11</v>
      </c>
      <c r="E3" s="98" t="s">
        <v>34</v>
      </c>
      <c r="F3" s="98"/>
      <c r="G3" s="14"/>
    </row>
    <row r="4" spans="1:14" ht="15" x14ac:dyDescent="0.2">
      <c r="A4" s="3" t="s">
        <v>12</v>
      </c>
      <c r="E4"/>
      <c r="F4"/>
      <c r="G4"/>
    </row>
    <row r="5" spans="1:14" ht="15" x14ac:dyDescent="0.2">
      <c r="E5"/>
      <c r="F5"/>
      <c r="G5"/>
    </row>
    <row r="6" spans="1:14" ht="15" x14ac:dyDescent="0.2">
      <c r="E6"/>
      <c r="F6"/>
      <c r="G6"/>
    </row>
    <row r="7" spans="1:14" ht="15" x14ac:dyDescent="0.2">
      <c r="A7" s="3" t="s">
        <v>45</v>
      </c>
      <c r="E7"/>
      <c r="F7"/>
      <c r="G7"/>
    </row>
    <row r="8" spans="1:14" ht="14" customHeight="1" x14ac:dyDescent="0.2">
      <c r="A8" s="4" t="s">
        <v>1</v>
      </c>
      <c r="B8" s="4" t="s">
        <v>2</v>
      </c>
      <c r="C8" s="4" t="s">
        <v>3</v>
      </c>
      <c r="E8" s="4" t="s">
        <v>27</v>
      </c>
      <c r="F8" s="4" t="s">
        <v>26</v>
      </c>
      <c r="G8" s="10" t="s">
        <v>8</v>
      </c>
      <c r="J8"/>
    </row>
    <row r="9" spans="1:14" ht="14" customHeight="1" x14ac:dyDescent="0.2">
      <c r="A9" s="5" t="s">
        <v>35</v>
      </c>
      <c r="B9" s="6">
        <v>0.28399999999999997</v>
      </c>
      <c r="C9" s="7">
        <v>25630</v>
      </c>
      <c r="E9" s="6">
        <v>0.24</v>
      </c>
      <c r="F9" s="7">
        <v>226</v>
      </c>
      <c r="G9" s="6">
        <f>E9-$B9</f>
        <v>-4.3999999999999984E-2</v>
      </c>
      <c r="J9"/>
    </row>
    <row r="10" spans="1:14" ht="14" customHeight="1" x14ac:dyDescent="0.2">
      <c r="A10" s="5" t="s">
        <v>36</v>
      </c>
      <c r="B10" s="6">
        <v>0.28899999999999998</v>
      </c>
      <c r="C10" s="7">
        <v>26086</v>
      </c>
      <c r="E10" s="6">
        <v>0.308</v>
      </c>
      <c r="F10" s="7">
        <v>290</v>
      </c>
      <c r="G10" s="6">
        <f t="shared" ref="G10:G13" si="0">E10-$B10</f>
        <v>1.9000000000000017E-2</v>
      </c>
      <c r="J10"/>
    </row>
    <row r="11" spans="1:14" ht="15" customHeight="1" x14ac:dyDescent="0.2">
      <c r="A11" s="5" t="s">
        <v>37</v>
      </c>
      <c r="B11" s="6">
        <v>0.22</v>
      </c>
      <c r="C11" s="7">
        <v>19829</v>
      </c>
      <c r="E11" s="6">
        <v>0.29599999999999999</v>
      </c>
      <c r="F11" s="7">
        <v>279</v>
      </c>
      <c r="G11" s="6">
        <f t="shared" si="0"/>
        <v>7.5999999999999984E-2</v>
      </c>
      <c r="J11"/>
    </row>
    <row r="12" spans="1:14" ht="15" customHeight="1" x14ac:dyDescent="0.2">
      <c r="A12" s="5" t="s">
        <v>38</v>
      </c>
      <c r="B12" s="6">
        <v>0.17599999999999999</v>
      </c>
      <c r="C12" s="7">
        <v>15912</v>
      </c>
      <c r="E12" s="6">
        <v>0.13900000000000001</v>
      </c>
      <c r="F12" s="7">
        <v>131</v>
      </c>
      <c r="G12" s="6">
        <f t="shared" si="0"/>
        <v>-3.6999999999999977E-2</v>
      </c>
      <c r="J12"/>
    </row>
    <row r="13" spans="1:14" ht="15" customHeight="1" x14ac:dyDescent="0.2">
      <c r="A13" s="5" t="s">
        <v>39</v>
      </c>
      <c r="B13" s="6">
        <v>0.03</v>
      </c>
      <c r="C13" s="7">
        <v>2721</v>
      </c>
      <c r="E13" s="6">
        <v>1.6E-2</v>
      </c>
      <c r="F13" s="7">
        <v>15</v>
      </c>
      <c r="G13" s="6">
        <f t="shared" si="0"/>
        <v>-1.3999999999999999E-2</v>
      </c>
      <c r="J13"/>
    </row>
    <row r="14" spans="1:14" ht="15" customHeight="1" x14ac:dyDescent="0.2">
      <c r="A14" s="5" t="s">
        <v>6</v>
      </c>
      <c r="B14" s="6" t="s">
        <v>9</v>
      </c>
      <c r="C14" s="7">
        <v>90178</v>
      </c>
      <c r="E14" s="6" t="s">
        <v>17</v>
      </c>
      <c r="F14" s="7">
        <v>941</v>
      </c>
      <c r="J14"/>
    </row>
    <row r="15" spans="1:14" ht="15" x14ac:dyDescent="0.2">
      <c r="B15" s="6"/>
      <c r="C15" s="7"/>
      <c r="E15" s="6"/>
      <c r="F15" s="8"/>
      <c r="K15"/>
      <c r="L15"/>
      <c r="M15"/>
      <c r="N15"/>
    </row>
    <row r="16" spans="1:14" x14ac:dyDescent="0.15">
      <c r="B16" s="6"/>
      <c r="C16" s="7"/>
      <c r="E16" s="6"/>
      <c r="F16" s="8"/>
    </row>
    <row r="17" spans="1:7" ht="14" x14ac:dyDescent="0.15">
      <c r="A17" s="3" t="s">
        <v>46</v>
      </c>
      <c r="B17" s="6"/>
      <c r="C17" s="7"/>
      <c r="E17" s="6"/>
      <c r="F17" s="8"/>
    </row>
    <row r="18" spans="1:7" ht="14" x14ac:dyDescent="0.15">
      <c r="A18" s="4" t="s">
        <v>1</v>
      </c>
      <c r="B18" s="9" t="s">
        <v>2</v>
      </c>
      <c r="C18" s="4" t="s">
        <v>3</v>
      </c>
      <c r="E18" s="9" t="s">
        <v>27</v>
      </c>
      <c r="F18" s="10" t="s">
        <v>26</v>
      </c>
      <c r="G18" s="10" t="s">
        <v>8</v>
      </c>
    </row>
    <row r="19" spans="1:7" ht="14" x14ac:dyDescent="0.15">
      <c r="A19" s="5" t="s">
        <v>35</v>
      </c>
      <c r="B19" s="6">
        <v>0.51400000000000001</v>
      </c>
      <c r="C19" s="7">
        <v>46153</v>
      </c>
      <c r="E19" s="6">
        <v>0.52900000000000003</v>
      </c>
      <c r="F19" s="7">
        <v>496</v>
      </c>
      <c r="G19" s="6">
        <f>E19-$B19</f>
        <v>1.5000000000000013E-2</v>
      </c>
    </row>
    <row r="20" spans="1:7" ht="14" x14ac:dyDescent="0.15">
      <c r="A20" s="5" t="s">
        <v>36</v>
      </c>
      <c r="B20" s="6">
        <v>0.182</v>
      </c>
      <c r="C20" s="7">
        <v>16340</v>
      </c>
      <c r="E20" s="6">
        <v>2.8000000000000001E-2</v>
      </c>
      <c r="F20" s="7">
        <v>26</v>
      </c>
      <c r="G20" s="6">
        <f t="shared" ref="G20:G29" si="1">E20-$B20</f>
        <v>-0.154</v>
      </c>
    </row>
    <row r="21" spans="1:7" ht="14" x14ac:dyDescent="0.15">
      <c r="A21" s="5" t="s">
        <v>37</v>
      </c>
      <c r="B21" s="6">
        <v>0.214</v>
      </c>
      <c r="C21" s="7">
        <v>19198</v>
      </c>
      <c r="E21" s="6">
        <v>0.23899999999999999</v>
      </c>
      <c r="F21" s="7">
        <v>224</v>
      </c>
      <c r="G21" s="6">
        <f t="shared" si="1"/>
        <v>2.4999999999999994E-2</v>
      </c>
    </row>
    <row r="22" spans="1:7" ht="14" x14ac:dyDescent="0.15">
      <c r="A22" s="5" t="s">
        <v>38</v>
      </c>
      <c r="B22" s="6">
        <v>0.28699999999999998</v>
      </c>
      <c r="C22" s="7">
        <v>25759</v>
      </c>
      <c r="E22" s="6">
        <v>0.125</v>
      </c>
      <c r="F22" s="7">
        <v>117</v>
      </c>
      <c r="G22" s="6">
        <f t="shared" si="1"/>
        <v>-0.16199999999999998</v>
      </c>
    </row>
    <row r="23" spans="1:7" ht="14" x14ac:dyDescent="0.15">
      <c r="A23" s="5" t="s">
        <v>39</v>
      </c>
      <c r="B23" s="6">
        <v>0.52600000000000002</v>
      </c>
      <c r="C23" s="7">
        <v>47161</v>
      </c>
      <c r="E23" s="6">
        <v>0.64400000000000002</v>
      </c>
      <c r="F23" s="7">
        <v>603</v>
      </c>
      <c r="G23" s="6">
        <f t="shared" si="1"/>
        <v>0.11799999999999999</v>
      </c>
    </row>
    <row r="24" spans="1:7" ht="14" x14ac:dyDescent="0.15">
      <c r="A24" s="5" t="s">
        <v>40</v>
      </c>
      <c r="B24" s="6">
        <v>0.36899999999999999</v>
      </c>
      <c r="C24" s="7">
        <v>33144</v>
      </c>
      <c r="E24" s="6">
        <v>0.44900000000000001</v>
      </c>
      <c r="F24" s="7">
        <v>421</v>
      </c>
      <c r="G24" s="6">
        <f t="shared" si="1"/>
        <v>8.0000000000000016E-2</v>
      </c>
    </row>
    <row r="25" spans="1:7" ht="14" x14ac:dyDescent="0.15">
      <c r="A25" s="5" t="s">
        <v>41</v>
      </c>
      <c r="B25" s="6">
        <v>0.11600000000000001</v>
      </c>
      <c r="C25" s="7">
        <v>10384</v>
      </c>
      <c r="E25" s="6">
        <v>6.0000000000000001E-3</v>
      </c>
      <c r="F25" s="7">
        <v>6</v>
      </c>
      <c r="G25" s="6">
        <f t="shared" si="1"/>
        <v>-0.11</v>
      </c>
    </row>
    <row r="26" spans="1:7" ht="14" x14ac:dyDescent="0.15">
      <c r="A26" s="5" t="s">
        <v>42</v>
      </c>
      <c r="B26" s="6">
        <v>0.318</v>
      </c>
      <c r="C26" s="7">
        <v>28502</v>
      </c>
      <c r="E26" s="6">
        <v>0.25600000000000001</v>
      </c>
      <c r="F26" s="7">
        <v>240</v>
      </c>
      <c r="G26" s="6">
        <f t="shared" si="1"/>
        <v>-6.2E-2</v>
      </c>
    </row>
    <row r="27" spans="1:7" ht="14" x14ac:dyDescent="0.15">
      <c r="A27" s="5" t="s">
        <v>43</v>
      </c>
      <c r="B27" s="6">
        <v>0.34399999999999997</v>
      </c>
      <c r="C27" s="7">
        <v>30901</v>
      </c>
      <c r="E27" s="6">
        <v>0.4</v>
      </c>
      <c r="F27" s="7">
        <v>375</v>
      </c>
      <c r="G27" s="6">
        <f t="shared" si="1"/>
        <v>5.600000000000005E-2</v>
      </c>
    </row>
    <row r="28" spans="1:7" ht="14" x14ac:dyDescent="0.15">
      <c r="A28" s="5" t="s">
        <v>7</v>
      </c>
      <c r="B28" s="6">
        <v>1.2E-2</v>
      </c>
      <c r="C28" s="7">
        <v>1080</v>
      </c>
      <c r="E28" s="6">
        <v>8.9999999999999993E-3</v>
      </c>
      <c r="F28" s="7">
        <v>8</v>
      </c>
      <c r="G28" s="6">
        <f t="shared" si="1"/>
        <v>-3.0000000000000009E-3</v>
      </c>
    </row>
    <row r="29" spans="1:7" ht="14" x14ac:dyDescent="0.15">
      <c r="A29" s="5" t="s">
        <v>4</v>
      </c>
      <c r="B29" s="6">
        <v>0.129</v>
      </c>
      <c r="C29" s="7">
        <v>11564</v>
      </c>
      <c r="E29" s="6">
        <v>0.17199999999999999</v>
      </c>
      <c r="F29" s="7">
        <v>161</v>
      </c>
      <c r="G29" s="6">
        <f t="shared" si="1"/>
        <v>4.2999999999999983E-2</v>
      </c>
    </row>
    <row r="30" spans="1:7" x14ac:dyDescent="0.15">
      <c r="B30" s="6"/>
      <c r="C30" s="7"/>
      <c r="E30" s="6"/>
      <c r="F30" s="8"/>
    </row>
    <row r="31" spans="1:7" x14ac:dyDescent="0.15">
      <c r="B31" s="6"/>
      <c r="C31" s="7"/>
      <c r="E31" s="6"/>
      <c r="F31" s="8"/>
    </row>
    <row r="32" spans="1:7" ht="14" x14ac:dyDescent="0.15">
      <c r="A32" s="3" t="s">
        <v>47</v>
      </c>
      <c r="B32" s="6"/>
      <c r="C32" s="7"/>
      <c r="E32" s="6"/>
      <c r="F32" s="8"/>
    </row>
    <row r="33" spans="1:7" ht="14" x14ac:dyDescent="0.15">
      <c r="A33" s="4" t="s">
        <v>1</v>
      </c>
      <c r="B33" s="9" t="s">
        <v>2</v>
      </c>
      <c r="C33" s="4" t="s">
        <v>3</v>
      </c>
      <c r="E33" s="9" t="s">
        <v>27</v>
      </c>
      <c r="F33" s="10" t="s">
        <v>26</v>
      </c>
      <c r="G33" s="10" t="s">
        <v>8</v>
      </c>
    </row>
    <row r="34" spans="1:7" ht="14" x14ac:dyDescent="0.15">
      <c r="A34" s="5" t="s">
        <v>35</v>
      </c>
      <c r="B34" s="6">
        <v>6.0000000000000001E-3</v>
      </c>
      <c r="C34" s="7">
        <v>322</v>
      </c>
      <c r="E34" s="6">
        <v>4.0000000000000001E-3</v>
      </c>
      <c r="F34" s="7">
        <v>4</v>
      </c>
      <c r="G34" s="6">
        <f>E34-$B34</f>
        <v>-2E-3</v>
      </c>
    </row>
    <row r="35" spans="1:7" ht="14" x14ac:dyDescent="0.15">
      <c r="A35" s="5" t="s">
        <v>36</v>
      </c>
      <c r="B35" s="6">
        <v>0.65100000000000002</v>
      </c>
      <c r="C35" s="7">
        <v>32518</v>
      </c>
      <c r="E35" s="6">
        <v>0.76700000000000002</v>
      </c>
      <c r="F35" s="7">
        <v>691</v>
      </c>
      <c r="G35" s="6">
        <f t="shared" ref="G35:G44" si="2">E35-$B35</f>
        <v>0.11599999999999999</v>
      </c>
    </row>
    <row r="36" spans="1:7" ht="14" x14ac:dyDescent="0.15">
      <c r="A36" s="5" t="s">
        <v>37</v>
      </c>
      <c r="B36" s="6">
        <v>0.31</v>
      </c>
      <c r="C36" s="7">
        <v>15499</v>
      </c>
      <c r="E36" s="6">
        <v>0.14399999999999999</v>
      </c>
      <c r="F36" s="7">
        <v>130</v>
      </c>
      <c r="G36" s="6">
        <f t="shared" si="2"/>
        <v>-0.16600000000000001</v>
      </c>
    </row>
    <row r="37" spans="1:7" ht="14" x14ac:dyDescent="0.15">
      <c r="A37" s="5" t="s">
        <v>38</v>
      </c>
      <c r="B37" s="6">
        <v>0.20399999999999999</v>
      </c>
      <c r="C37" s="7">
        <v>10185</v>
      </c>
      <c r="E37" s="6">
        <v>0.121</v>
      </c>
      <c r="F37" s="7">
        <v>109</v>
      </c>
      <c r="G37" s="6">
        <f t="shared" si="2"/>
        <v>-8.299999999999999E-2</v>
      </c>
    </row>
    <row r="38" spans="1:7" ht="14" x14ac:dyDescent="0.15">
      <c r="A38" s="5" t="s">
        <v>39</v>
      </c>
      <c r="B38" s="6">
        <v>0.40899999999999997</v>
      </c>
      <c r="C38" s="7">
        <v>20438</v>
      </c>
      <c r="E38" s="6">
        <v>0.21</v>
      </c>
      <c r="F38" s="7">
        <v>189</v>
      </c>
      <c r="G38" s="6">
        <f t="shared" si="2"/>
        <v>-0.19899999999999998</v>
      </c>
    </row>
    <row r="39" spans="1:7" ht="14" x14ac:dyDescent="0.15">
      <c r="A39" s="5" t="s">
        <v>40</v>
      </c>
      <c r="B39" s="6">
        <v>6.6000000000000003E-2</v>
      </c>
      <c r="C39" s="7">
        <v>3280</v>
      </c>
      <c r="E39" s="6">
        <v>3.0000000000000001E-3</v>
      </c>
      <c r="F39" s="7">
        <v>3</v>
      </c>
      <c r="G39" s="6">
        <f t="shared" si="2"/>
        <v>-6.3E-2</v>
      </c>
    </row>
    <row r="40" spans="1:7" ht="14" x14ac:dyDescent="0.15">
      <c r="A40" s="5" t="s">
        <v>41</v>
      </c>
      <c r="B40" s="6">
        <v>0.14599999999999999</v>
      </c>
      <c r="C40" s="7">
        <v>7273</v>
      </c>
      <c r="E40" s="6">
        <v>0.04</v>
      </c>
      <c r="F40" s="7">
        <v>36</v>
      </c>
      <c r="G40" s="6">
        <f t="shared" si="2"/>
        <v>-0.10599999999999998</v>
      </c>
    </row>
    <row r="41" spans="1:7" ht="14" x14ac:dyDescent="0.15">
      <c r="A41" s="5" t="s">
        <v>42</v>
      </c>
      <c r="B41" s="6">
        <v>0.50600000000000001</v>
      </c>
      <c r="C41" s="7">
        <v>25254</v>
      </c>
      <c r="E41" s="6">
        <v>0.42199999999999999</v>
      </c>
      <c r="F41" s="7">
        <v>380</v>
      </c>
      <c r="G41" s="6">
        <f t="shared" si="2"/>
        <v>-8.4000000000000019E-2</v>
      </c>
    </row>
    <row r="42" spans="1:7" ht="14" x14ac:dyDescent="0.15">
      <c r="A42" s="5" t="s">
        <v>43</v>
      </c>
      <c r="B42" s="6">
        <v>0.39</v>
      </c>
      <c r="C42" s="7">
        <v>19491</v>
      </c>
      <c r="E42" s="6">
        <v>0.38800000000000001</v>
      </c>
      <c r="F42" s="7">
        <v>350</v>
      </c>
      <c r="G42" s="6">
        <f t="shared" si="2"/>
        <v>-2.0000000000000018E-3</v>
      </c>
    </row>
    <row r="43" spans="1:7" ht="14" x14ac:dyDescent="0.15">
      <c r="A43" s="5" t="s">
        <v>7</v>
      </c>
      <c r="B43" s="6">
        <v>1.4999999999999999E-2</v>
      </c>
      <c r="C43" s="7">
        <v>736</v>
      </c>
      <c r="E43" s="6">
        <v>0.02</v>
      </c>
      <c r="F43" s="7">
        <v>18</v>
      </c>
      <c r="G43" s="6">
        <f t="shared" si="2"/>
        <v>5.000000000000001E-3</v>
      </c>
    </row>
    <row r="44" spans="1:7" ht="14" x14ac:dyDescent="0.15">
      <c r="A44" s="5" t="s">
        <v>4</v>
      </c>
      <c r="B44" s="6">
        <v>8.8999999999999996E-2</v>
      </c>
      <c r="C44" s="7">
        <v>4467</v>
      </c>
      <c r="E44" s="6">
        <v>0.121</v>
      </c>
      <c r="F44" s="7">
        <v>109</v>
      </c>
      <c r="G44" s="6">
        <f t="shared" si="2"/>
        <v>3.2000000000000001E-2</v>
      </c>
    </row>
    <row r="45" spans="1:7" x14ac:dyDescent="0.15">
      <c r="B45" s="6"/>
      <c r="C45" s="7"/>
      <c r="E45" s="6"/>
      <c r="F45" s="8"/>
    </row>
    <row r="46" spans="1:7" x14ac:dyDescent="0.15">
      <c r="A46" s="3"/>
      <c r="B46" s="6"/>
      <c r="C46" s="7"/>
      <c r="E46" s="6"/>
      <c r="F46" s="7"/>
    </row>
    <row r="47" spans="1:7" ht="14" x14ac:dyDescent="0.15">
      <c r="A47" s="4" t="s">
        <v>5</v>
      </c>
      <c r="B47" s="9" t="s">
        <v>6</v>
      </c>
      <c r="C47" s="7"/>
      <c r="E47" s="9" t="s">
        <v>26</v>
      </c>
      <c r="F47" s="10" t="s">
        <v>5</v>
      </c>
      <c r="G47" s="10" t="s">
        <v>8</v>
      </c>
    </row>
    <row r="48" spans="1:7" x14ac:dyDescent="0.15">
      <c r="A48" s="11">
        <f>(SUM(C34:C42))/B48</f>
        <v>1.8917586056276507</v>
      </c>
      <c r="B48" s="7">
        <v>70971</v>
      </c>
      <c r="C48" s="7"/>
      <c r="E48" s="7">
        <v>178</v>
      </c>
      <c r="F48" s="19">
        <f>(SUM(F34:F44)/F14)</f>
        <v>2.1455897980871415</v>
      </c>
      <c r="G48" s="18">
        <f>F48-$A48</f>
        <v>0.25383119245949071</v>
      </c>
    </row>
    <row r="49" spans="1:13" x14ac:dyDescent="0.15">
      <c r="A49" s="11"/>
      <c r="B49" s="7"/>
      <c r="C49" s="7"/>
      <c r="E49" s="7"/>
      <c r="F49" s="19"/>
      <c r="G49" s="18"/>
    </row>
    <row r="50" spans="1:13" x14ac:dyDescent="0.15">
      <c r="A50" s="11"/>
      <c r="B50" s="7"/>
      <c r="C50" s="7"/>
      <c r="E50" s="7"/>
      <c r="F50" s="19"/>
      <c r="G50" s="18"/>
    </row>
    <row r="51" spans="1:13" x14ac:dyDescent="0.15">
      <c r="A51" s="11"/>
      <c r="B51" s="7"/>
      <c r="C51" s="7"/>
      <c r="E51" s="7"/>
      <c r="F51" s="19"/>
      <c r="G51" s="18"/>
    </row>
    <row r="53" spans="1:13" ht="28" x14ac:dyDescent="0.15">
      <c r="A53" s="12" t="s">
        <v>10</v>
      </c>
    </row>
    <row r="54" spans="1:13" x14ac:dyDescent="0.15">
      <c r="A54" s="12"/>
    </row>
    <row r="56" spans="1:13" ht="50" customHeight="1" x14ac:dyDescent="0.15">
      <c r="A56" s="99" t="s">
        <v>180</v>
      </c>
      <c r="B56" s="99"/>
      <c r="C56" s="99"/>
      <c r="D56" s="99"/>
      <c r="E56" s="99"/>
      <c r="F56" s="99"/>
      <c r="G56" s="99"/>
      <c r="H56" s="88"/>
      <c r="I56" s="88"/>
      <c r="J56" s="88"/>
      <c r="K56" s="88"/>
      <c r="L56" s="88"/>
      <c r="M56" s="88"/>
    </row>
  </sheetData>
  <sheetProtection algorithmName="SHA-512" hashValue="SO/lhIRkr1hNHT9nYHUL3zyCUmTcKgHcs/ojItgq3EZ95fW1KSdNImAeab4yroouhqEoG+xAA18K8S1l7R0+SA==" saltValue="ZahloASIx/AhVYSU+N2FrQ==" spinCount="100000" sheet="1" objects="1" scenarios="1"/>
  <mergeCells count="4">
    <mergeCell ref="A1:G1"/>
    <mergeCell ref="A2:G2"/>
    <mergeCell ref="E3:F3"/>
    <mergeCell ref="A56:G56"/>
  </mergeCells>
  <phoneticPr fontId="42" type="noConversion"/>
  <conditionalFormatting sqref="G9:G13">
    <cfRule type="cellIs" dxfId="167" priority="85" operator="greaterThanOrEqual">
      <formula>0.05</formula>
    </cfRule>
    <cfRule type="cellIs" dxfId="166" priority="86" operator="lessThanOrEqual">
      <formula>-0.05</formula>
    </cfRule>
  </conditionalFormatting>
  <conditionalFormatting sqref="G19:G29">
    <cfRule type="cellIs" dxfId="165" priority="13" operator="greaterThanOrEqual">
      <formula>0.05</formula>
    </cfRule>
    <cfRule type="cellIs" dxfId="164" priority="14" operator="lessThanOrEqual">
      <formula>-0.05</formula>
    </cfRule>
  </conditionalFormatting>
  <conditionalFormatting sqref="G34:G44">
    <cfRule type="cellIs" dxfId="163" priority="15" operator="greaterThanOrEqual">
      <formula>0.05</formula>
    </cfRule>
    <cfRule type="cellIs" dxfId="162" priority="16" operator="lessThanOrEqual">
      <formula>-0.05</formula>
    </cfRule>
  </conditionalFormatting>
  <conditionalFormatting sqref="G48:G51">
    <cfRule type="cellIs" dxfId="161" priority="11" operator="lessThanOrEqual">
      <formula>-0.5</formula>
    </cfRule>
    <cfRule type="cellIs" dxfId="160" priority="12" operator="greaterThanOrEqual">
      <formula>0.5</formula>
    </cfRule>
  </conditionalFormatting>
  <hyperlinks>
    <hyperlink ref="A56" r:id="rId1" location="page/11" display="Find out more about the four layers of data included in your enrollment at no additional cost" xr:uid="{57722368-B478-DF4D-9E90-1BFFCE610DE2}"/>
    <hyperlink ref="A56:G56" r:id="rId2" location="page/8" display="Find out more about the layers of data included in your enrollment at no additional cost" xr:uid="{074471DF-A6A9-2645-B0D0-28E75D2A9F79}"/>
  </hyperlinks>
  <pageMargins left="0.75" right="0.75" top="1" bottom="1" header="0.5" footer="0.5"/>
  <pageSetup orientation="portrait" horizontalDpi="0" verticalDpi="0" r:id="rId3"/>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CA8C0-1B50-4E39-8BEE-804F9BBBEE03}">
  <sheetPr codeName="Sheet2"/>
  <dimension ref="A1:K308"/>
  <sheetViews>
    <sheetView zoomScaleNormal="100" workbookViewId="0">
      <selection activeCell="M54" sqref="M54"/>
    </sheetView>
  </sheetViews>
  <sheetFormatPr baseColWidth="10" defaultColWidth="8.83203125" defaultRowHeight="13" x14ac:dyDescent="0.15"/>
  <cols>
    <col min="1" max="1" width="51" style="5" customWidth="1"/>
    <col min="2" max="2" width="8.83203125" style="2"/>
    <col min="3" max="3" width="8.83203125" style="2" customWidth="1"/>
    <col min="4" max="6" width="8.83203125" style="2"/>
    <col min="7" max="7" width="11" style="2" customWidth="1"/>
    <col min="8" max="10" width="8.83203125" style="2"/>
    <col min="11" max="11" width="11" style="2" customWidth="1"/>
    <col min="12" max="16384" width="8.83203125" style="2"/>
  </cols>
  <sheetData>
    <row r="1" spans="1:11" ht="50" customHeight="1" x14ac:dyDescent="0.15">
      <c r="A1" s="96" t="s">
        <v>44</v>
      </c>
      <c r="B1" s="96"/>
      <c r="C1" s="96"/>
      <c r="D1" s="96"/>
      <c r="E1" s="96"/>
      <c r="F1" s="96"/>
      <c r="G1" s="96"/>
      <c r="H1" s="96"/>
      <c r="I1" s="96"/>
      <c r="J1" s="96"/>
      <c r="K1" s="96"/>
    </row>
    <row r="2" spans="1:11" ht="35" customHeight="1" x14ac:dyDescent="0.15">
      <c r="A2" s="97" t="s">
        <v>101</v>
      </c>
      <c r="B2" s="97"/>
      <c r="C2" s="97"/>
      <c r="D2" s="97"/>
      <c r="E2" s="97"/>
      <c r="F2" s="97"/>
      <c r="G2" s="97"/>
      <c r="H2" s="97"/>
      <c r="I2" s="97"/>
      <c r="J2" s="97"/>
      <c r="K2" s="97"/>
    </row>
    <row r="3" spans="1:11" ht="50" customHeight="1" x14ac:dyDescent="0.15">
      <c r="A3" s="38" t="str">
        <f>'Museum Results'!$E3</f>
        <v>Wilkening Pottery Museum</v>
      </c>
      <c r="B3" s="101" t="s">
        <v>12</v>
      </c>
      <c r="C3" s="102"/>
      <c r="E3" s="103" t="s">
        <v>13</v>
      </c>
      <c r="F3" s="103"/>
      <c r="G3" s="103"/>
      <c r="I3" s="103" t="s">
        <v>14</v>
      </c>
      <c r="J3" s="103"/>
      <c r="K3" s="103"/>
    </row>
    <row r="4" spans="1:11" ht="14" x14ac:dyDescent="0.15">
      <c r="A4" s="3" t="str">
        <f>'Museum Results'!A4</f>
        <v>2026 Annual Survey of Museum-Goers</v>
      </c>
    </row>
    <row r="5" spans="1:11" ht="14" x14ac:dyDescent="0.15">
      <c r="A5" s="41" t="s">
        <v>15</v>
      </c>
    </row>
    <row r="7" spans="1:11" ht="14" x14ac:dyDescent="0.15">
      <c r="A7" s="3" t="s">
        <v>45</v>
      </c>
    </row>
    <row r="8" spans="1:11" ht="14" customHeight="1" x14ac:dyDescent="0.15">
      <c r="A8" s="4" t="s">
        <v>1</v>
      </c>
      <c r="B8" s="4" t="s">
        <v>27</v>
      </c>
      <c r="C8" s="4" t="s">
        <v>26</v>
      </c>
      <c r="E8" s="4" t="s">
        <v>2</v>
      </c>
      <c r="F8" s="4" t="s">
        <v>3</v>
      </c>
      <c r="G8" s="39" t="s">
        <v>16</v>
      </c>
      <c r="I8" s="4" t="s">
        <v>2</v>
      </c>
      <c r="J8" s="4" t="s">
        <v>3</v>
      </c>
      <c r="K8" s="39" t="s">
        <v>16</v>
      </c>
    </row>
    <row r="9" spans="1:11" ht="14" customHeight="1" x14ac:dyDescent="0.15">
      <c r="A9" s="5" t="s">
        <v>35</v>
      </c>
      <c r="B9" s="6">
        <v>0.24</v>
      </c>
      <c r="C9" s="7">
        <v>226</v>
      </c>
      <c r="E9" s="6">
        <v>0.23100000000000001</v>
      </c>
      <c r="F9" s="7">
        <v>349</v>
      </c>
      <c r="G9" s="23">
        <f t="shared" ref="G9:G13" si="0">$B9-E9</f>
        <v>8.9999999999999802E-3</v>
      </c>
      <c r="I9" s="6">
        <v>0.14399999999999999</v>
      </c>
      <c r="J9" s="7">
        <v>141</v>
      </c>
      <c r="K9" s="23">
        <f t="shared" ref="K9:K13" si="1">$B9-I9</f>
        <v>9.6000000000000002E-2</v>
      </c>
    </row>
    <row r="10" spans="1:11" ht="14" customHeight="1" x14ac:dyDescent="0.15">
      <c r="A10" s="5" t="s">
        <v>36</v>
      </c>
      <c r="B10" s="6">
        <v>0.308</v>
      </c>
      <c r="C10" s="7">
        <v>290</v>
      </c>
      <c r="E10" s="6">
        <v>0.35</v>
      </c>
      <c r="F10" s="7">
        <v>528</v>
      </c>
      <c r="G10" s="23">
        <f t="shared" si="0"/>
        <v>-4.1999999999999982E-2</v>
      </c>
      <c r="I10" s="6">
        <v>0.29099999999999998</v>
      </c>
      <c r="J10" s="7">
        <v>285</v>
      </c>
      <c r="K10" s="23">
        <f t="shared" si="1"/>
        <v>1.7000000000000015E-2</v>
      </c>
    </row>
    <row r="11" spans="1:11" ht="14" customHeight="1" x14ac:dyDescent="0.15">
      <c r="A11" s="5" t="s">
        <v>37</v>
      </c>
      <c r="B11" s="6">
        <v>0.29599999999999999</v>
      </c>
      <c r="C11" s="7">
        <v>279</v>
      </c>
      <c r="E11" s="6">
        <v>0.35599999999999998</v>
      </c>
      <c r="F11" s="7">
        <v>538</v>
      </c>
      <c r="G11" s="23">
        <f t="shared" si="0"/>
        <v>-0.06</v>
      </c>
      <c r="I11" s="6">
        <v>0.32900000000000001</v>
      </c>
      <c r="J11" s="7">
        <v>322</v>
      </c>
      <c r="K11" s="23">
        <f t="shared" si="1"/>
        <v>-3.3000000000000029E-2</v>
      </c>
    </row>
    <row r="12" spans="1:11" ht="14" customHeight="1" x14ac:dyDescent="0.15">
      <c r="A12" s="5" t="s">
        <v>38</v>
      </c>
      <c r="B12" s="6">
        <v>0.13900000000000001</v>
      </c>
      <c r="C12" s="7">
        <v>131</v>
      </c>
      <c r="E12" s="6">
        <v>5.1999999999999998E-2</v>
      </c>
      <c r="F12" s="7">
        <v>79</v>
      </c>
      <c r="G12" s="23">
        <f t="shared" si="0"/>
        <v>8.7000000000000022E-2</v>
      </c>
      <c r="I12" s="6">
        <v>0.219</v>
      </c>
      <c r="J12" s="7">
        <v>214</v>
      </c>
      <c r="K12" s="23">
        <f t="shared" si="1"/>
        <v>-7.9999999999999988E-2</v>
      </c>
    </row>
    <row r="13" spans="1:11" ht="14" customHeight="1" x14ac:dyDescent="0.15">
      <c r="A13" s="5" t="s">
        <v>39</v>
      </c>
      <c r="B13" s="6">
        <v>1.6E-2</v>
      </c>
      <c r="C13" s="7">
        <v>15</v>
      </c>
      <c r="E13" s="6">
        <v>1.0999999999999999E-2</v>
      </c>
      <c r="F13" s="7">
        <v>16</v>
      </c>
      <c r="G13" s="23">
        <f t="shared" si="0"/>
        <v>5.000000000000001E-3</v>
      </c>
      <c r="I13" s="6">
        <v>1.7000000000000001E-2</v>
      </c>
      <c r="J13" s="7">
        <v>17</v>
      </c>
      <c r="K13" s="23">
        <f t="shared" si="1"/>
        <v>-1.0000000000000009E-3</v>
      </c>
    </row>
    <row r="14" spans="1:11" ht="14" customHeight="1" x14ac:dyDescent="0.15">
      <c r="A14" s="5" t="s">
        <v>6</v>
      </c>
      <c r="B14" s="6" t="s">
        <v>17</v>
      </c>
      <c r="C14" s="7">
        <v>941</v>
      </c>
      <c r="E14" s="6" t="s">
        <v>17</v>
      </c>
      <c r="F14" s="7">
        <v>1510</v>
      </c>
      <c r="G14" s="23"/>
      <c r="I14" s="6" t="s">
        <v>18</v>
      </c>
      <c r="J14" s="7">
        <v>979</v>
      </c>
      <c r="K14" s="23"/>
    </row>
    <row r="15" spans="1:11" x14ac:dyDescent="0.15">
      <c r="B15" s="6"/>
      <c r="C15" s="8"/>
      <c r="E15" s="6"/>
      <c r="F15" s="8"/>
      <c r="G15" s="40"/>
      <c r="I15" s="6"/>
      <c r="J15" s="8"/>
      <c r="K15" s="40"/>
    </row>
    <row r="16" spans="1:11" x14ac:dyDescent="0.15">
      <c r="B16" s="6"/>
      <c r="C16" s="8"/>
      <c r="E16" s="6"/>
      <c r="F16" s="8"/>
      <c r="G16" s="40"/>
      <c r="I16" s="6"/>
      <c r="J16" s="8"/>
      <c r="K16" s="40"/>
    </row>
    <row r="17" spans="1:11" ht="14" x14ac:dyDescent="0.15">
      <c r="A17" s="3" t="s">
        <v>46</v>
      </c>
      <c r="B17" s="6"/>
      <c r="C17" s="8"/>
      <c r="E17" s="6"/>
      <c r="F17" s="8"/>
      <c r="G17" s="40"/>
      <c r="I17" s="6"/>
      <c r="J17" s="8"/>
      <c r="K17" s="40"/>
    </row>
    <row r="18" spans="1:11" ht="14" x14ac:dyDescent="0.15">
      <c r="A18" s="4" t="s">
        <v>1</v>
      </c>
      <c r="B18" s="9" t="s">
        <v>27</v>
      </c>
      <c r="C18" s="10" t="s">
        <v>26</v>
      </c>
      <c r="E18" s="4" t="s">
        <v>2</v>
      </c>
      <c r="F18" s="4" t="s">
        <v>3</v>
      </c>
      <c r="G18" s="39" t="s">
        <v>16</v>
      </c>
      <c r="I18" s="4" t="s">
        <v>2</v>
      </c>
      <c r="J18" s="4" t="s">
        <v>3</v>
      </c>
      <c r="K18" s="39" t="s">
        <v>16</v>
      </c>
    </row>
    <row r="19" spans="1:11" ht="14" x14ac:dyDescent="0.15">
      <c r="A19" s="5" t="s">
        <v>35</v>
      </c>
      <c r="B19" s="6">
        <v>0.52900000000000003</v>
      </c>
      <c r="C19" s="7">
        <v>496</v>
      </c>
      <c r="E19" s="6">
        <v>0.59</v>
      </c>
      <c r="F19" s="7">
        <v>888</v>
      </c>
      <c r="G19" s="23">
        <f t="shared" ref="G19:G29" si="2">$B19-E19</f>
        <v>-6.0999999999999943E-2</v>
      </c>
      <c r="I19" s="6">
        <v>0.61199999999999999</v>
      </c>
      <c r="J19" s="7">
        <v>598</v>
      </c>
      <c r="K19" s="23">
        <f t="shared" ref="K19:K29" si="3">$B19-I19</f>
        <v>-8.2999999999999963E-2</v>
      </c>
    </row>
    <row r="20" spans="1:11" ht="14" x14ac:dyDescent="0.15">
      <c r="A20" s="5" t="s">
        <v>36</v>
      </c>
      <c r="B20" s="6">
        <v>2.8000000000000001E-2</v>
      </c>
      <c r="C20" s="7">
        <v>26</v>
      </c>
      <c r="E20" s="6">
        <v>3.7999999999999999E-2</v>
      </c>
      <c r="F20" s="7">
        <v>57</v>
      </c>
      <c r="G20" s="23">
        <f t="shared" si="2"/>
        <v>-9.9999999999999985E-3</v>
      </c>
      <c r="I20" s="6">
        <v>3.4000000000000002E-2</v>
      </c>
      <c r="J20" s="7">
        <v>33</v>
      </c>
      <c r="K20" s="23">
        <f t="shared" si="3"/>
        <v>-6.0000000000000019E-3</v>
      </c>
    </row>
    <row r="21" spans="1:11" ht="14" x14ac:dyDescent="0.15">
      <c r="A21" s="5" t="s">
        <v>37</v>
      </c>
      <c r="B21" s="6">
        <v>0.23899999999999999</v>
      </c>
      <c r="C21" s="7">
        <v>224</v>
      </c>
      <c r="E21" s="6">
        <v>0.223</v>
      </c>
      <c r="F21" s="7">
        <v>336</v>
      </c>
      <c r="G21" s="23">
        <f t="shared" si="2"/>
        <v>1.5999999999999986E-2</v>
      </c>
      <c r="I21" s="6">
        <v>0.23499999999999999</v>
      </c>
      <c r="J21" s="7">
        <v>230</v>
      </c>
      <c r="K21" s="23">
        <f t="shared" si="3"/>
        <v>4.0000000000000036E-3</v>
      </c>
    </row>
    <row r="22" spans="1:11" ht="14" x14ac:dyDescent="0.15">
      <c r="A22" s="5" t="s">
        <v>38</v>
      </c>
      <c r="B22" s="6">
        <v>0.125</v>
      </c>
      <c r="C22" s="7">
        <v>117</v>
      </c>
      <c r="E22" s="6">
        <v>0.128</v>
      </c>
      <c r="F22" s="7">
        <v>193</v>
      </c>
      <c r="G22" s="23">
        <f t="shared" si="2"/>
        <v>-3.0000000000000027E-3</v>
      </c>
      <c r="I22" s="6">
        <v>0.11799999999999999</v>
      </c>
      <c r="J22" s="7">
        <v>115</v>
      </c>
      <c r="K22" s="23">
        <f t="shared" si="3"/>
        <v>7.0000000000000062E-3</v>
      </c>
    </row>
    <row r="23" spans="1:11" ht="14" x14ac:dyDescent="0.15">
      <c r="A23" s="5" t="s">
        <v>39</v>
      </c>
      <c r="B23" s="6">
        <v>0.64400000000000002</v>
      </c>
      <c r="C23" s="7">
        <v>603</v>
      </c>
      <c r="E23" s="6">
        <v>0.63100000000000001</v>
      </c>
      <c r="F23" s="7">
        <v>950</v>
      </c>
      <c r="G23" s="23">
        <f t="shared" si="2"/>
        <v>1.3000000000000012E-2</v>
      </c>
      <c r="I23" s="6">
        <v>0.68799999999999994</v>
      </c>
      <c r="J23" s="7">
        <v>672</v>
      </c>
      <c r="K23" s="23">
        <f t="shared" si="3"/>
        <v>-4.3999999999999928E-2</v>
      </c>
    </row>
    <row r="24" spans="1:11" ht="14" x14ac:dyDescent="0.15">
      <c r="A24" s="5" t="s">
        <v>40</v>
      </c>
      <c r="B24" s="6">
        <v>0.44900000000000001</v>
      </c>
      <c r="C24" s="7">
        <v>421</v>
      </c>
      <c r="E24" s="6">
        <v>0.44800000000000001</v>
      </c>
      <c r="F24" s="7">
        <v>674</v>
      </c>
      <c r="G24" s="23">
        <f t="shared" si="2"/>
        <v>1.0000000000000009E-3</v>
      </c>
      <c r="I24" s="6">
        <v>0.42499999999999999</v>
      </c>
      <c r="J24" s="7">
        <v>415</v>
      </c>
      <c r="K24" s="23">
        <f t="shared" si="3"/>
        <v>2.4000000000000021E-2</v>
      </c>
    </row>
    <row r="25" spans="1:11" ht="14" x14ac:dyDescent="0.15">
      <c r="A25" s="5" t="s">
        <v>41</v>
      </c>
      <c r="B25" s="6">
        <v>6.0000000000000001E-3</v>
      </c>
      <c r="C25" s="7">
        <v>6</v>
      </c>
      <c r="E25" s="6">
        <v>1.6E-2</v>
      </c>
      <c r="F25" s="7">
        <v>24</v>
      </c>
      <c r="G25" s="23">
        <f t="shared" si="2"/>
        <v>-0.01</v>
      </c>
      <c r="I25" s="6">
        <v>1.2E-2</v>
      </c>
      <c r="J25" s="7">
        <v>12</v>
      </c>
      <c r="K25" s="23">
        <f t="shared" si="3"/>
        <v>-6.0000000000000001E-3</v>
      </c>
    </row>
    <row r="26" spans="1:11" ht="14" x14ac:dyDescent="0.15">
      <c r="A26" s="5" t="s">
        <v>42</v>
      </c>
      <c r="B26" s="6">
        <v>0.25600000000000001</v>
      </c>
      <c r="C26" s="7">
        <v>240</v>
      </c>
      <c r="E26" s="6">
        <v>0.24299999999999999</v>
      </c>
      <c r="F26" s="7">
        <v>365</v>
      </c>
      <c r="G26" s="23">
        <f t="shared" si="2"/>
        <v>1.3000000000000012E-2</v>
      </c>
      <c r="I26" s="6">
        <v>0.247</v>
      </c>
      <c r="J26" s="7">
        <v>241</v>
      </c>
      <c r="K26" s="23">
        <f t="shared" si="3"/>
        <v>9.000000000000008E-3</v>
      </c>
    </row>
    <row r="27" spans="1:11" ht="14" x14ac:dyDescent="0.15">
      <c r="A27" s="5" t="s">
        <v>43</v>
      </c>
      <c r="B27" s="6">
        <v>0.4</v>
      </c>
      <c r="C27" s="7">
        <v>375</v>
      </c>
      <c r="E27" s="6">
        <v>0.38500000000000001</v>
      </c>
      <c r="F27" s="7">
        <v>579</v>
      </c>
      <c r="G27" s="23">
        <f t="shared" si="2"/>
        <v>1.5000000000000013E-2</v>
      </c>
      <c r="I27" s="6">
        <v>0.44800000000000001</v>
      </c>
      <c r="J27" s="7">
        <v>438</v>
      </c>
      <c r="K27" s="23">
        <f t="shared" si="3"/>
        <v>-4.7999999999999987E-2</v>
      </c>
    </row>
    <row r="28" spans="1:11" ht="14" x14ac:dyDescent="0.15">
      <c r="A28" s="5" t="s">
        <v>7</v>
      </c>
      <c r="B28" s="6">
        <v>8.9999999999999993E-3</v>
      </c>
      <c r="C28" s="7">
        <v>8</v>
      </c>
      <c r="E28" s="6">
        <v>7.0000000000000001E-3</v>
      </c>
      <c r="F28" s="7">
        <v>10</v>
      </c>
      <c r="G28" s="23">
        <f t="shared" si="2"/>
        <v>1.9999999999999992E-3</v>
      </c>
      <c r="I28" s="6">
        <v>6.0000000000000001E-3</v>
      </c>
      <c r="J28" s="7">
        <v>6</v>
      </c>
      <c r="K28" s="23">
        <f t="shared" si="3"/>
        <v>2.9999999999999992E-3</v>
      </c>
    </row>
    <row r="29" spans="1:11" ht="14" x14ac:dyDescent="0.15">
      <c r="A29" s="5" t="s">
        <v>4</v>
      </c>
      <c r="B29" s="6">
        <v>0.17199999999999999</v>
      </c>
      <c r="C29" s="7">
        <v>161</v>
      </c>
      <c r="E29" s="6">
        <v>0.13400000000000001</v>
      </c>
      <c r="F29" s="7">
        <v>202</v>
      </c>
      <c r="G29" s="23">
        <f t="shared" si="2"/>
        <v>3.7999999999999978E-2</v>
      </c>
      <c r="I29" s="6">
        <v>0.13600000000000001</v>
      </c>
      <c r="J29" s="7">
        <v>133</v>
      </c>
      <c r="K29" s="23">
        <f t="shared" si="3"/>
        <v>3.5999999999999976E-2</v>
      </c>
    </row>
    <row r="30" spans="1:11" x14ac:dyDescent="0.15">
      <c r="B30" s="6"/>
      <c r="C30" s="8"/>
      <c r="E30" s="6"/>
      <c r="F30" s="8"/>
      <c r="G30" s="40"/>
      <c r="I30" s="6"/>
      <c r="J30" s="8"/>
      <c r="K30" s="40"/>
    </row>
    <row r="31" spans="1:11" x14ac:dyDescent="0.15">
      <c r="B31" s="6"/>
      <c r="C31" s="8"/>
      <c r="E31" s="6"/>
      <c r="F31" s="8"/>
      <c r="G31" s="40"/>
      <c r="I31" s="6"/>
      <c r="J31" s="8"/>
      <c r="K31" s="40"/>
    </row>
    <row r="32" spans="1:11" ht="14" x14ac:dyDescent="0.15">
      <c r="A32" s="3" t="s">
        <v>47</v>
      </c>
      <c r="B32" s="6"/>
      <c r="C32" s="8"/>
      <c r="E32" s="6"/>
      <c r="F32" s="8"/>
      <c r="G32" s="40"/>
      <c r="I32" s="6"/>
      <c r="J32" s="8"/>
      <c r="K32" s="40"/>
    </row>
    <row r="33" spans="1:11" ht="14" x14ac:dyDescent="0.15">
      <c r="A33" s="4" t="s">
        <v>1</v>
      </c>
      <c r="B33" s="9" t="s">
        <v>27</v>
      </c>
      <c r="C33" s="10" t="s">
        <v>26</v>
      </c>
      <c r="E33" s="4" t="s">
        <v>2</v>
      </c>
      <c r="F33" s="4" t="s">
        <v>3</v>
      </c>
      <c r="G33" s="39" t="s">
        <v>16</v>
      </c>
      <c r="I33" s="4" t="s">
        <v>2</v>
      </c>
      <c r="J33" s="4" t="s">
        <v>3</v>
      </c>
      <c r="K33" s="39" t="s">
        <v>16</v>
      </c>
    </row>
    <row r="34" spans="1:11" ht="14" x14ac:dyDescent="0.15">
      <c r="A34" s="5" t="s">
        <v>35</v>
      </c>
      <c r="B34" s="6">
        <v>4.0000000000000001E-3</v>
      </c>
      <c r="C34" s="7">
        <v>4</v>
      </c>
      <c r="E34" s="6">
        <v>4.0000000000000001E-3</v>
      </c>
      <c r="F34" s="7">
        <v>6</v>
      </c>
      <c r="G34" s="23">
        <f t="shared" ref="G34:G44" si="4">$B34-E34</f>
        <v>0</v>
      </c>
      <c r="I34" s="6">
        <v>2E-3</v>
      </c>
      <c r="J34" s="7">
        <v>2</v>
      </c>
      <c r="K34" s="23">
        <f t="shared" ref="K34:K44" si="5">$B34-I34</f>
        <v>2E-3</v>
      </c>
    </row>
    <row r="35" spans="1:11" ht="14" x14ac:dyDescent="0.15">
      <c r="A35" s="5" t="s">
        <v>36</v>
      </c>
      <c r="B35" s="6">
        <v>0.76700000000000002</v>
      </c>
      <c r="C35" s="7">
        <v>691</v>
      </c>
      <c r="E35" s="6">
        <v>0.76500000000000001</v>
      </c>
      <c r="F35" s="7">
        <v>1108</v>
      </c>
      <c r="G35" s="23">
        <f t="shared" si="4"/>
        <v>2.0000000000000018E-3</v>
      </c>
      <c r="I35" s="6">
        <v>0.77200000000000002</v>
      </c>
      <c r="J35" s="7">
        <v>722</v>
      </c>
      <c r="K35" s="23">
        <f t="shared" si="5"/>
        <v>-5.0000000000000044E-3</v>
      </c>
    </row>
    <row r="36" spans="1:11" ht="14" x14ac:dyDescent="0.15">
      <c r="A36" s="5" t="s">
        <v>37</v>
      </c>
      <c r="B36" s="6">
        <v>0.14399999999999999</v>
      </c>
      <c r="C36" s="7">
        <v>130</v>
      </c>
      <c r="E36" s="6">
        <v>0.13600000000000001</v>
      </c>
      <c r="F36" s="7">
        <v>197</v>
      </c>
      <c r="G36" s="23">
        <f t="shared" si="4"/>
        <v>7.9999999999999793E-3</v>
      </c>
      <c r="I36" s="6">
        <v>0.14499999999999999</v>
      </c>
      <c r="J36" s="7">
        <v>136</v>
      </c>
      <c r="K36" s="23">
        <f t="shared" si="5"/>
        <v>-1.0000000000000009E-3</v>
      </c>
    </row>
    <row r="37" spans="1:11" ht="14" x14ac:dyDescent="0.15">
      <c r="A37" s="5" t="s">
        <v>38</v>
      </c>
      <c r="B37" s="6">
        <v>0.121</v>
      </c>
      <c r="C37" s="7">
        <v>109</v>
      </c>
      <c r="E37" s="6">
        <v>0.13700000000000001</v>
      </c>
      <c r="F37" s="7">
        <v>199</v>
      </c>
      <c r="G37" s="23">
        <f t="shared" si="4"/>
        <v>-1.6000000000000014E-2</v>
      </c>
      <c r="I37" s="6">
        <v>0.16300000000000001</v>
      </c>
      <c r="J37" s="7">
        <v>152</v>
      </c>
      <c r="K37" s="23">
        <f t="shared" si="5"/>
        <v>-4.200000000000001E-2</v>
      </c>
    </row>
    <row r="38" spans="1:11" ht="14" x14ac:dyDescent="0.15">
      <c r="A38" s="5" t="s">
        <v>39</v>
      </c>
      <c r="B38" s="6">
        <v>0.21</v>
      </c>
      <c r="C38" s="7">
        <v>189</v>
      </c>
      <c r="E38" s="6">
        <v>0.191</v>
      </c>
      <c r="F38" s="7">
        <v>276</v>
      </c>
      <c r="G38" s="23">
        <f t="shared" si="4"/>
        <v>1.8999999999999989E-2</v>
      </c>
      <c r="I38" s="6">
        <v>0.16300000000000001</v>
      </c>
      <c r="J38" s="7">
        <v>152</v>
      </c>
      <c r="K38" s="23">
        <f t="shared" si="5"/>
        <v>4.6999999999999986E-2</v>
      </c>
    </row>
    <row r="39" spans="1:11" ht="14" x14ac:dyDescent="0.15">
      <c r="A39" s="5" t="s">
        <v>40</v>
      </c>
      <c r="B39" s="6">
        <v>3.0000000000000001E-3</v>
      </c>
      <c r="C39" s="7">
        <v>3</v>
      </c>
      <c r="E39" s="6">
        <v>8.0000000000000002E-3</v>
      </c>
      <c r="F39" s="7">
        <v>11</v>
      </c>
      <c r="G39" s="23">
        <f t="shared" si="4"/>
        <v>-5.0000000000000001E-3</v>
      </c>
      <c r="I39" s="6">
        <v>2E-3</v>
      </c>
      <c r="J39" s="7">
        <v>2</v>
      </c>
      <c r="K39" s="23">
        <f t="shared" si="5"/>
        <v>1E-3</v>
      </c>
    </row>
    <row r="40" spans="1:11" ht="14" x14ac:dyDescent="0.15">
      <c r="A40" s="5" t="s">
        <v>41</v>
      </c>
      <c r="B40" s="6">
        <v>0.04</v>
      </c>
      <c r="C40" s="7">
        <v>36</v>
      </c>
      <c r="E40" s="6">
        <v>5.8000000000000003E-2</v>
      </c>
      <c r="F40" s="7">
        <v>84</v>
      </c>
      <c r="G40" s="23">
        <f t="shared" si="4"/>
        <v>-1.8000000000000002E-2</v>
      </c>
      <c r="I40" s="6">
        <v>7.4999999999999997E-2</v>
      </c>
      <c r="J40" s="7">
        <v>70</v>
      </c>
      <c r="K40" s="23">
        <f t="shared" si="5"/>
        <v>-3.4999999999999996E-2</v>
      </c>
    </row>
    <row r="41" spans="1:11" ht="14" x14ac:dyDescent="0.15">
      <c r="A41" s="5" t="s">
        <v>42</v>
      </c>
      <c r="B41" s="6">
        <v>0.42199999999999999</v>
      </c>
      <c r="C41" s="7">
        <v>380</v>
      </c>
      <c r="E41" s="6">
        <v>0.432</v>
      </c>
      <c r="F41" s="7">
        <v>626</v>
      </c>
      <c r="G41" s="23">
        <f t="shared" si="4"/>
        <v>-1.0000000000000009E-2</v>
      </c>
      <c r="I41" s="6">
        <v>0.51800000000000002</v>
      </c>
      <c r="J41" s="7">
        <v>484</v>
      </c>
      <c r="K41" s="23">
        <f t="shared" si="5"/>
        <v>-9.600000000000003E-2</v>
      </c>
    </row>
    <row r="42" spans="1:11" ht="14" x14ac:dyDescent="0.15">
      <c r="A42" s="5" t="s">
        <v>43</v>
      </c>
      <c r="B42" s="6">
        <v>0.38800000000000001</v>
      </c>
      <c r="C42" s="7">
        <v>350</v>
      </c>
      <c r="E42" s="6">
        <v>0.34300000000000003</v>
      </c>
      <c r="F42" s="7">
        <v>496</v>
      </c>
      <c r="G42" s="23">
        <f t="shared" si="4"/>
        <v>4.4999999999999984E-2</v>
      </c>
      <c r="I42" s="6">
        <v>0.35599999999999998</v>
      </c>
      <c r="J42" s="7">
        <v>333</v>
      </c>
      <c r="K42" s="23">
        <f t="shared" si="5"/>
        <v>3.2000000000000028E-2</v>
      </c>
    </row>
    <row r="43" spans="1:11" ht="14" x14ac:dyDescent="0.15">
      <c r="A43" s="5" t="s">
        <v>7</v>
      </c>
      <c r="B43" s="6">
        <v>0.02</v>
      </c>
      <c r="C43" s="7">
        <v>18</v>
      </c>
      <c r="E43" s="6">
        <v>1.6E-2</v>
      </c>
      <c r="F43" s="7">
        <v>23</v>
      </c>
      <c r="G43" s="23">
        <f t="shared" si="4"/>
        <v>4.0000000000000001E-3</v>
      </c>
      <c r="I43" s="6">
        <v>1.2E-2</v>
      </c>
      <c r="J43" s="7">
        <v>11</v>
      </c>
      <c r="K43" s="23">
        <f t="shared" si="5"/>
        <v>8.0000000000000002E-3</v>
      </c>
    </row>
    <row r="44" spans="1:11" ht="14" x14ac:dyDescent="0.15">
      <c r="A44" s="5" t="s">
        <v>4</v>
      </c>
      <c r="B44" s="6">
        <v>0.121</v>
      </c>
      <c r="C44" s="7">
        <v>109</v>
      </c>
      <c r="E44" s="6">
        <v>0.107</v>
      </c>
      <c r="F44" s="7">
        <v>155</v>
      </c>
      <c r="G44" s="23">
        <f t="shared" si="4"/>
        <v>1.3999999999999999E-2</v>
      </c>
      <c r="I44" s="6">
        <v>0.11700000000000001</v>
      </c>
      <c r="J44" s="7">
        <v>109</v>
      </c>
      <c r="K44" s="23">
        <f t="shared" si="5"/>
        <v>3.9999999999999897E-3</v>
      </c>
    </row>
    <row r="45" spans="1:11" x14ac:dyDescent="0.15">
      <c r="B45" s="6"/>
      <c r="C45" s="7"/>
      <c r="E45" s="6"/>
      <c r="F45" s="7"/>
      <c r="G45" s="23"/>
      <c r="I45" s="6"/>
      <c r="J45" s="7"/>
      <c r="K45" s="23"/>
    </row>
    <row r="46" spans="1:11" x14ac:dyDescent="0.15">
      <c r="A46" s="3"/>
      <c r="B46" s="6"/>
      <c r="C46" s="7"/>
      <c r="E46" s="6"/>
      <c r="F46" s="8"/>
      <c r="G46" s="40"/>
      <c r="I46" s="6"/>
      <c r="J46" s="8"/>
      <c r="K46" s="40"/>
    </row>
    <row r="47" spans="1:11" x14ac:dyDescent="0.15">
      <c r="A47" s="11"/>
      <c r="B47" s="7"/>
      <c r="C47" s="7"/>
    </row>
    <row r="48" spans="1:11" x14ac:dyDescent="0.15">
      <c r="A48" s="11"/>
      <c r="B48" s="7"/>
      <c r="C48" s="7"/>
    </row>
    <row r="49" spans="1:11" x14ac:dyDescent="0.15">
      <c r="A49" s="11"/>
      <c r="B49" s="7"/>
      <c r="C49" s="7"/>
      <c r="E49" s="7"/>
      <c r="F49" s="19"/>
      <c r="G49" s="18"/>
    </row>
    <row r="51" spans="1:11" ht="28" x14ac:dyDescent="0.15">
      <c r="A51" s="12" t="s">
        <v>10</v>
      </c>
    </row>
    <row r="52" spans="1:11" x14ac:dyDescent="0.15">
      <c r="A52" s="12"/>
    </row>
    <row r="54" spans="1:11" ht="50" customHeight="1" x14ac:dyDescent="0.15">
      <c r="A54" s="100" t="s">
        <v>192</v>
      </c>
      <c r="B54" s="100"/>
      <c r="C54" s="100"/>
      <c r="D54" s="100"/>
      <c r="E54" s="100"/>
      <c r="F54" s="100"/>
      <c r="G54" s="100"/>
      <c r="H54" s="100"/>
      <c r="I54" s="100"/>
      <c r="J54" s="100"/>
      <c r="K54" s="100"/>
    </row>
    <row r="55" spans="1:11" x14ac:dyDescent="0.15">
      <c r="A55" s="2"/>
    </row>
    <row r="56" spans="1:11" x14ac:dyDescent="0.15">
      <c r="A56" s="2"/>
    </row>
    <row r="57" spans="1:11" x14ac:dyDescent="0.15">
      <c r="A57" s="2"/>
    </row>
    <row r="58" spans="1:11" x14ac:dyDescent="0.15">
      <c r="A58" s="2"/>
    </row>
    <row r="59" spans="1:11" x14ac:dyDescent="0.15">
      <c r="A59" s="2"/>
    </row>
    <row r="60" spans="1:11" x14ac:dyDescent="0.15">
      <c r="A60" s="2"/>
    </row>
    <row r="61" spans="1:11" x14ac:dyDescent="0.15">
      <c r="A61" s="2"/>
    </row>
    <row r="62" spans="1:11" x14ac:dyDescent="0.15">
      <c r="A62" s="2"/>
    </row>
    <row r="63" spans="1:11" x14ac:dyDescent="0.15">
      <c r="A63" s="2"/>
    </row>
    <row r="64" spans="1:11" x14ac:dyDescent="0.15">
      <c r="A64" s="2"/>
    </row>
    <row r="65" spans="1:1" x14ac:dyDescent="0.15">
      <c r="A65" s="2"/>
    </row>
    <row r="66" spans="1:1" x14ac:dyDescent="0.15">
      <c r="A66" s="2"/>
    </row>
    <row r="67" spans="1:1" x14ac:dyDescent="0.15">
      <c r="A67" s="2"/>
    </row>
    <row r="68" spans="1:1" x14ac:dyDescent="0.15">
      <c r="A68" s="2"/>
    </row>
    <row r="69" spans="1:1" x14ac:dyDescent="0.15">
      <c r="A69" s="2"/>
    </row>
    <row r="70" spans="1:1" x14ac:dyDescent="0.15">
      <c r="A70" s="2"/>
    </row>
    <row r="71" spans="1:1" x14ac:dyDescent="0.15">
      <c r="A71" s="2"/>
    </row>
    <row r="72" spans="1:1" x14ac:dyDescent="0.15">
      <c r="A72" s="2"/>
    </row>
    <row r="73" spans="1:1" x14ac:dyDescent="0.15">
      <c r="A73" s="2"/>
    </row>
    <row r="74" spans="1:1" x14ac:dyDescent="0.15">
      <c r="A74" s="2"/>
    </row>
    <row r="75" spans="1:1" x14ac:dyDescent="0.15">
      <c r="A75" s="2"/>
    </row>
    <row r="76" spans="1:1" x14ac:dyDescent="0.15">
      <c r="A76" s="2"/>
    </row>
    <row r="77" spans="1:1" x14ac:dyDescent="0.15">
      <c r="A77" s="2"/>
    </row>
    <row r="78" spans="1:1" x14ac:dyDescent="0.15">
      <c r="A78" s="2"/>
    </row>
    <row r="79" spans="1:1" x14ac:dyDescent="0.15">
      <c r="A79" s="2"/>
    </row>
    <row r="80" spans="1:1" x14ac:dyDescent="0.15">
      <c r="A80" s="2"/>
    </row>
    <row r="81" spans="1:1" x14ac:dyDescent="0.15">
      <c r="A81" s="2"/>
    </row>
    <row r="82" spans="1:1" x14ac:dyDescent="0.15">
      <c r="A82" s="2"/>
    </row>
    <row r="83" spans="1:1" x14ac:dyDescent="0.15">
      <c r="A83" s="2"/>
    </row>
    <row r="84" spans="1:1" x14ac:dyDescent="0.15">
      <c r="A84" s="2"/>
    </row>
    <row r="85" spans="1:1" x14ac:dyDescent="0.15">
      <c r="A85" s="2"/>
    </row>
    <row r="86" spans="1:1" x14ac:dyDescent="0.15">
      <c r="A86" s="2"/>
    </row>
    <row r="87" spans="1:1" x14ac:dyDescent="0.15">
      <c r="A87" s="2"/>
    </row>
    <row r="88" spans="1:1" x14ac:dyDescent="0.15">
      <c r="A88" s="2"/>
    </row>
    <row r="89" spans="1:1" x14ac:dyDescent="0.15">
      <c r="A89" s="2"/>
    </row>
    <row r="90" spans="1:1" x14ac:dyDescent="0.15">
      <c r="A90" s="2"/>
    </row>
    <row r="91" spans="1:1" x14ac:dyDescent="0.15">
      <c r="A91" s="2"/>
    </row>
    <row r="92" spans="1:1" x14ac:dyDescent="0.15">
      <c r="A92" s="2"/>
    </row>
    <row r="93" spans="1:1" x14ac:dyDescent="0.15">
      <c r="A93" s="2"/>
    </row>
    <row r="94" spans="1:1" x14ac:dyDescent="0.15">
      <c r="A94" s="2"/>
    </row>
    <row r="95" spans="1:1" x14ac:dyDescent="0.15">
      <c r="A95" s="2"/>
    </row>
    <row r="96" spans="1:1" x14ac:dyDescent="0.15">
      <c r="A96" s="2"/>
    </row>
    <row r="97" spans="1:1" x14ac:dyDescent="0.15">
      <c r="A97" s="2"/>
    </row>
    <row r="98" spans="1:1" x14ac:dyDescent="0.15">
      <c r="A98" s="2"/>
    </row>
    <row r="99" spans="1:1" x14ac:dyDescent="0.15">
      <c r="A99" s="2"/>
    </row>
    <row r="100" spans="1:1" x14ac:dyDescent="0.15">
      <c r="A100" s="2"/>
    </row>
    <row r="101" spans="1:1" x14ac:dyDescent="0.15">
      <c r="A101" s="2"/>
    </row>
    <row r="102" spans="1:1" x14ac:dyDescent="0.15">
      <c r="A102" s="2"/>
    </row>
    <row r="103" spans="1:1" x14ac:dyDescent="0.15">
      <c r="A103" s="2"/>
    </row>
    <row r="104" spans="1:1" x14ac:dyDescent="0.15">
      <c r="A104" s="2"/>
    </row>
    <row r="105" spans="1:1" x14ac:dyDescent="0.15">
      <c r="A105" s="2"/>
    </row>
    <row r="106" spans="1:1" x14ac:dyDescent="0.15">
      <c r="A106" s="2"/>
    </row>
    <row r="107" spans="1:1" x14ac:dyDescent="0.15">
      <c r="A107" s="2"/>
    </row>
    <row r="108" spans="1:1" x14ac:dyDescent="0.15">
      <c r="A108" s="2"/>
    </row>
    <row r="109" spans="1:1" x14ac:dyDescent="0.15">
      <c r="A109" s="2"/>
    </row>
    <row r="110" spans="1:1" x14ac:dyDescent="0.15">
      <c r="A110" s="2"/>
    </row>
    <row r="111" spans="1:1" x14ac:dyDescent="0.15">
      <c r="A111" s="2"/>
    </row>
    <row r="112" spans="1:1" x14ac:dyDescent="0.15">
      <c r="A112" s="2"/>
    </row>
    <row r="113" spans="1:1" x14ac:dyDescent="0.15">
      <c r="A113" s="2"/>
    </row>
    <row r="114" spans="1:1" x14ac:dyDescent="0.15">
      <c r="A114" s="2"/>
    </row>
    <row r="115" spans="1:1" x14ac:dyDescent="0.15">
      <c r="A115" s="2"/>
    </row>
    <row r="116" spans="1:1" x14ac:dyDescent="0.15">
      <c r="A116" s="2"/>
    </row>
    <row r="117" spans="1:1" x14ac:dyDescent="0.15">
      <c r="A117" s="2"/>
    </row>
    <row r="118" spans="1:1" x14ac:dyDescent="0.15">
      <c r="A118" s="2"/>
    </row>
    <row r="119" spans="1:1" x14ac:dyDescent="0.15">
      <c r="A119" s="2"/>
    </row>
    <row r="120" spans="1:1" x14ac:dyDescent="0.15">
      <c r="A120" s="2"/>
    </row>
    <row r="121" spans="1:1" x14ac:dyDescent="0.15">
      <c r="A121" s="2"/>
    </row>
    <row r="122" spans="1:1" x14ac:dyDescent="0.15">
      <c r="A122" s="2"/>
    </row>
    <row r="123" spans="1:1" x14ac:dyDescent="0.15">
      <c r="A123" s="2"/>
    </row>
    <row r="124" spans="1:1" x14ac:dyDescent="0.15">
      <c r="A124" s="2"/>
    </row>
    <row r="125" spans="1:1" x14ac:dyDescent="0.15">
      <c r="A125" s="2"/>
    </row>
    <row r="126" spans="1:1" x14ac:dyDescent="0.15">
      <c r="A126" s="2"/>
    </row>
    <row r="127" spans="1:1" x14ac:dyDescent="0.15">
      <c r="A127" s="2"/>
    </row>
    <row r="128" spans="1:1" x14ac:dyDescent="0.15">
      <c r="A128" s="2"/>
    </row>
    <row r="129" spans="1:1" x14ac:dyDescent="0.15">
      <c r="A129" s="2"/>
    </row>
    <row r="130" spans="1:1" x14ac:dyDescent="0.15">
      <c r="A130" s="2"/>
    </row>
    <row r="131" spans="1:1" x14ac:dyDescent="0.15">
      <c r="A131" s="2"/>
    </row>
    <row r="132" spans="1:1" x14ac:dyDescent="0.15">
      <c r="A132" s="2"/>
    </row>
    <row r="133" spans="1:1" x14ac:dyDescent="0.15">
      <c r="A133" s="2"/>
    </row>
    <row r="134" spans="1:1" x14ac:dyDescent="0.15">
      <c r="A134" s="2"/>
    </row>
    <row r="135" spans="1:1" x14ac:dyDescent="0.15">
      <c r="A135" s="2"/>
    </row>
    <row r="136" spans="1:1" x14ac:dyDescent="0.15">
      <c r="A136" s="2"/>
    </row>
    <row r="137" spans="1:1" x14ac:dyDescent="0.15">
      <c r="A137" s="2"/>
    </row>
    <row r="138" spans="1:1" x14ac:dyDescent="0.15">
      <c r="A138" s="2"/>
    </row>
    <row r="139" spans="1:1" x14ac:dyDescent="0.15">
      <c r="A139" s="2"/>
    </row>
    <row r="140" spans="1:1" x14ac:dyDescent="0.15">
      <c r="A140" s="2"/>
    </row>
    <row r="141" spans="1:1" x14ac:dyDescent="0.15">
      <c r="A141" s="2"/>
    </row>
    <row r="142" spans="1:1" x14ac:dyDescent="0.15">
      <c r="A142" s="2"/>
    </row>
    <row r="143" spans="1:1" x14ac:dyDescent="0.15">
      <c r="A143" s="2"/>
    </row>
    <row r="144" spans="1:1" x14ac:dyDescent="0.15">
      <c r="A144" s="2"/>
    </row>
    <row r="145" spans="1:1" x14ac:dyDescent="0.15">
      <c r="A145" s="2"/>
    </row>
    <row r="146" spans="1:1" x14ac:dyDescent="0.15">
      <c r="A146" s="2"/>
    </row>
    <row r="147" spans="1:1" x14ac:dyDescent="0.15">
      <c r="A147" s="2"/>
    </row>
    <row r="148" spans="1:1" x14ac:dyDescent="0.15">
      <c r="A148" s="2"/>
    </row>
    <row r="149" spans="1:1" x14ac:dyDescent="0.15">
      <c r="A149" s="2"/>
    </row>
    <row r="150" spans="1:1" x14ac:dyDescent="0.15">
      <c r="A150" s="2"/>
    </row>
    <row r="151" spans="1:1" x14ac:dyDescent="0.15">
      <c r="A151" s="2"/>
    </row>
    <row r="152" spans="1:1" x14ac:dyDescent="0.15">
      <c r="A152" s="2"/>
    </row>
    <row r="153" spans="1:1" x14ac:dyDescent="0.15">
      <c r="A153" s="2"/>
    </row>
    <row r="154" spans="1:1" x14ac:dyDescent="0.15">
      <c r="A154" s="2"/>
    </row>
    <row r="155" spans="1:1" x14ac:dyDescent="0.15">
      <c r="A155" s="2"/>
    </row>
    <row r="156" spans="1:1" x14ac:dyDescent="0.15">
      <c r="A156" s="2"/>
    </row>
    <row r="157" spans="1:1" x14ac:dyDescent="0.15">
      <c r="A157" s="2"/>
    </row>
    <row r="158" spans="1:1" x14ac:dyDescent="0.15">
      <c r="A158" s="2"/>
    </row>
    <row r="159" spans="1:1" x14ac:dyDescent="0.15">
      <c r="A159" s="2"/>
    </row>
    <row r="160" spans="1:1" x14ac:dyDescent="0.15">
      <c r="A160" s="2"/>
    </row>
    <row r="161" spans="1:1" x14ac:dyDescent="0.15">
      <c r="A161" s="2"/>
    </row>
    <row r="162" spans="1:1" x14ac:dyDescent="0.15">
      <c r="A162" s="2"/>
    </row>
    <row r="163" spans="1:1" x14ac:dyDescent="0.15">
      <c r="A163" s="2"/>
    </row>
    <row r="164" spans="1:1" x14ac:dyDescent="0.15">
      <c r="A164" s="2"/>
    </row>
    <row r="165" spans="1:1" x14ac:dyDescent="0.15">
      <c r="A165" s="2"/>
    </row>
    <row r="166" spans="1:1" x14ac:dyDescent="0.15">
      <c r="A166" s="2"/>
    </row>
    <row r="167" spans="1:1" x14ac:dyDescent="0.15">
      <c r="A167" s="2"/>
    </row>
    <row r="168" spans="1:1" x14ac:dyDescent="0.15">
      <c r="A168" s="2"/>
    </row>
    <row r="169" spans="1:1" x14ac:dyDescent="0.15">
      <c r="A169" s="2"/>
    </row>
    <row r="170" spans="1:1" x14ac:dyDescent="0.15">
      <c r="A170" s="2"/>
    </row>
    <row r="171" spans="1:1" x14ac:dyDescent="0.15">
      <c r="A171" s="2"/>
    </row>
    <row r="172" spans="1:1" x14ac:dyDescent="0.15">
      <c r="A172" s="2"/>
    </row>
    <row r="173" spans="1:1" x14ac:dyDescent="0.15">
      <c r="A173" s="2"/>
    </row>
    <row r="174" spans="1:1" x14ac:dyDescent="0.15">
      <c r="A174" s="2"/>
    </row>
    <row r="175" spans="1:1" x14ac:dyDescent="0.15">
      <c r="A175" s="2"/>
    </row>
    <row r="176" spans="1:1" x14ac:dyDescent="0.15">
      <c r="A176" s="2"/>
    </row>
    <row r="177" spans="1:1" x14ac:dyDescent="0.15">
      <c r="A177" s="2"/>
    </row>
    <row r="178" spans="1:1" x14ac:dyDescent="0.15">
      <c r="A178" s="2"/>
    </row>
    <row r="179" spans="1:1" x14ac:dyDescent="0.15">
      <c r="A179" s="2"/>
    </row>
    <row r="180" spans="1:1" x14ac:dyDescent="0.15">
      <c r="A180" s="2"/>
    </row>
    <row r="181" spans="1:1" x14ac:dyDescent="0.15">
      <c r="A181" s="2"/>
    </row>
    <row r="182" spans="1:1" x14ac:dyDescent="0.15">
      <c r="A182" s="2"/>
    </row>
    <row r="183" spans="1:1" x14ac:dyDescent="0.15">
      <c r="A183" s="2"/>
    </row>
    <row r="184" spans="1:1" x14ac:dyDescent="0.15">
      <c r="A184" s="2"/>
    </row>
    <row r="185" spans="1:1" x14ac:dyDescent="0.15">
      <c r="A185" s="2"/>
    </row>
    <row r="186" spans="1:1" x14ac:dyDescent="0.15">
      <c r="A186" s="2"/>
    </row>
    <row r="187" spans="1:1" x14ac:dyDescent="0.15">
      <c r="A187" s="2"/>
    </row>
    <row r="188" spans="1:1" x14ac:dyDescent="0.15">
      <c r="A188" s="2"/>
    </row>
    <row r="189" spans="1:1" x14ac:dyDescent="0.15">
      <c r="A189" s="2"/>
    </row>
    <row r="190" spans="1:1" x14ac:dyDescent="0.15">
      <c r="A190" s="2"/>
    </row>
    <row r="191" spans="1:1" x14ac:dyDescent="0.15">
      <c r="A191" s="2"/>
    </row>
    <row r="192" spans="1:1" x14ac:dyDescent="0.15">
      <c r="A192" s="2"/>
    </row>
    <row r="193" spans="1:1" x14ac:dyDescent="0.15">
      <c r="A193" s="2"/>
    </row>
    <row r="194" spans="1:1" x14ac:dyDescent="0.15">
      <c r="A194" s="2"/>
    </row>
    <row r="195" spans="1:1" x14ac:dyDescent="0.15">
      <c r="A195" s="2"/>
    </row>
    <row r="196" spans="1:1" x14ac:dyDescent="0.15">
      <c r="A196" s="2"/>
    </row>
    <row r="197" spans="1:1" x14ac:dyDescent="0.15">
      <c r="A197" s="2"/>
    </row>
    <row r="198" spans="1:1" x14ac:dyDescent="0.15">
      <c r="A198" s="2"/>
    </row>
    <row r="199" spans="1:1" x14ac:dyDescent="0.15">
      <c r="A199" s="2"/>
    </row>
    <row r="200" spans="1:1" x14ac:dyDescent="0.15">
      <c r="A200" s="2"/>
    </row>
    <row r="201" spans="1:1" x14ac:dyDescent="0.15">
      <c r="A201" s="2"/>
    </row>
    <row r="202" spans="1:1" x14ac:dyDescent="0.15">
      <c r="A202" s="2"/>
    </row>
    <row r="203" spans="1:1" x14ac:dyDescent="0.15">
      <c r="A203" s="2"/>
    </row>
    <row r="204" spans="1:1" x14ac:dyDescent="0.15">
      <c r="A204" s="2"/>
    </row>
    <row r="205" spans="1:1" x14ac:dyDescent="0.15">
      <c r="A205" s="2"/>
    </row>
    <row r="206" spans="1:1" x14ac:dyDescent="0.15">
      <c r="A206" s="2"/>
    </row>
    <row r="207" spans="1:1" x14ac:dyDescent="0.15">
      <c r="A207" s="2"/>
    </row>
    <row r="208" spans="1:1" x14ac:dyDescent="0.15">
      <c r="A208" s="2"/>
    </row>
    <row r="209" spans="1:1" x14ac:dyDescent="0.15">
      <c r="A209" s="2"/>
    </row>
    <row r="210" spans="1:1" x14ac:dyDescent="0.15">
      <c r="A210" s="2"/>
    </row>
    <row r="211" spans="1:1" x14ac:dyDescent="0.15">
      <c r="A211" s="2"/>
    </row>
    <row r="212" spans="1:1" x14ac:dyDescent="0.15">
      <c r="A212" s="2"/>
    </row>
    <row r="213" spans="1:1" x14ac:dyDescent="0.15">
      <c r="A213" s="2"/>
    </row>
    <row r="214" spans="1:1" x14ac:dyDescent="0.15">
      <c r="A214" s="2"/>
    </row>
    <row r="215" spans="1:1" x14ac:dyDescent="0.15">
      <c r="A215" s="2"/>
    </row>
    <row r="216" spans="1:1" x14ac:dyDescent="0.15">
      <c r="A216" s="2"/>
    </row>
    <row r="217" spans="1:1" x14ac:dyDescent="0.15">
      <c r="A217" s="2"/>
    </row>
    <row r="218" spans="1:1" x14ac:dyDescent="0.15">
      <c r="A218" s="2"/>
    </row>
    <row r="219" spans="1:1" x14ac:dyDescent="0.15">
      <c r="A219" s="2"/>
    </row>
    <row r="220" spans="1:1" x14ac:dyDescent="0.15">
      <c r="A220" s="2"/>
    </row>
    <row r="221" spans="1:1" x14ac:dyDescent="0.15">
      <c r="A221" s="2"/>
    </row>
    <row r="222" spans="1:1" x14ac:dyDescent="0.15">
      <c r="A222" s="2"/>
    </row>
    <row r="223" spans="1:1" x14ac:dyDescent="0.15">
      <c r="A223" s="2"/>
    </row>
    <row r="224" spans="1:1" x14ac:dyDescent="0.15">
      <c r="A224" s="2"/>
    </row>
    <row r="225" spans="1:1" x14ac:dyDescent="0.15">
      <c r="A225" s="2"/>
    </row>
    <row r="226" spans="1:1" x14ac:dyDescent="0.15">
      <c r="A226" s="2"/>
    </row>
    <row r="227" spans="1:1" x14ac:dyDescent="0.15">
      <c r="A227" s="2"/>
    </row>
    <row r="228" spans="1:1" x14ac:dyDescent="0.15">
      <c r="A228" s="2"/>
    </row>
    <row r="229" spans="1:1" x14ac:dyDescent="0.15">
      <c r="A229" s="2"/>
    </row>
    <row r="230" spans="1:1" x14ac:dyDescent="0.15">
      <c r="A230" s="2"/>
    </row>
    <row r="231" spans="1:1" x14ac:dyDescent="0.15">
      <c r="A231" s="2"/>
    </row>
    <row r="232" spans="1:1" x14ac:dyDescent="0.15">
      <c r="A232" s="2"/>
    </row>
    <row r="233" spans="1:1" x14ac:dyDescent="0.15">
      <c r="A233" s="2"/>
    </row>
    <row r="234" spans="1:1" x14ac:dyDescent="0.15">
      <c r="A234" s="2"/>
    </row>
    <row r="235" spans="1:1" x14ac:dyDescent="0.15">
      <c r="A235" s="2"/>
    </row>
    <row r="236" spans="1:1" x14ac:dyDescent="0.15">
      <c r="A236" s="2"/>
    </row>
    <row r="237" spans="1:1" x14ac:dyDescent="0.15">
      <c r="A237" s="2"/>
    </row>
    <row r="238" spans="1:1" x14ac:dyDescent="0.15">
      <c r="A238" s="2"/>
    </row>
    <row r="239" spans="1:1" x14ac:dyDescent="0.15">
      <c r="A239" s="2"/>
    </row>
    <row r="240" spans="1:1" x14ac:dyDescent="0.15">
      <c r="A240" s="2"/>
    </row>
    <row r="241" spans="1:1" x14ac:dyDescent="0.15">
      <c r="A241" s="2"/>
    </row>
    <row r="242" spans="1:1" x14ac:dyDescent="0.15">
      <c r="A242" s="2"/>
    </row>
    <row r="243" spans="1:1" x14ac:dyDescent="0.15">
      <c r="A243" s="2"/>
    </row>
    <row r="244" spans="1:1" x14ac:dyDescent="0.15">
      <c r="A244" s="2"/>
    </row>
    <row r="245" spans="1:1" x14ac:dyDescent="0.15">
      <c r="A245" s="2"/>
    </row>
    <row r="246" spans="1:1" x14ac:dyDescent="0.15">
      <c r="A246" s="2"/>
    </row>
    <row r="247" spans="1:1" x14ac:dyDescent="0.15">
      <c r="A247" s="2"/>
    </row>
    <row r="248" spans="1:1" x14ac:dyDescent="0.15">
      <c r="A248" s="2"/>
    </row>
    <row r="249" spans="1:1" x14ac:dyDescent="0.15">
      <c r="A249" s="2"/>
    </row>
    <row r="250" spans="1:1" x14ac:dyDescent="0.15">
      <c r="A250" s="2"/>
    </row>
    <row r="251" spans="1:1" x14ac:dyDescent="0.15">
      <c r="A251" s="2"/>
    </row>
    <row r="252" spans="1:1" x14ac:dyDescent="0.15">
      <c r="A252" s="2"/>
    </row>
    <row r="253" spans="1:1" x14ac:dyDescent="0.15">
      <c r="A253" s="2"/>
    </row>
    <row r="254" spans="1:1" x14ac:dyDescent="0.15">
      <c r="A254" s="2"/>
    </row>
    <row r="255" spans="1:1" x14ac:dyDescent="0.15">
      <c r="A255" s="2"/>
    </row>
    <row r="256" spans="1:1" x14ac:dyDescent="0.15">
      <c r="A256" s="2"/>
    </row>
    <row r="257" spans="1:1" x14ac:dyDescent="0.15">
      <c r="A257" s="2"/>
    </row>
    <row r="258" spans="1:1" x14ac:dyDescent="0.15">
      <c r="A258" s="2"/>
    </row>
    <row r="259" spans="1:1" x14ac:dyDescent="0.15">
      <c r="A259" s="2"/>
    </row>
    <row r="260" spans="1:1" x14ac:dyDescent="0.15">
      <c r="A260" s="2"/>
    </row>
    <row r="261" spans="1:1" x14ac:dyDescent="0.15">
      <c r="A261" s="2"/>
    </row>
    <row r="262" spans="1:1" x14ac:dyDescent="0.15">
      <c r="A262" s="2"/>
    </row>
    <row r="263" spans="1:1" x14ac:dyDescent="0.15">
      <c r="A263" s="2"/>
    </row>
    <row r="264" spans="1:1" x14ac:dyDescent="0.15">
      <c r="A264" s="2"/>
    </row>
    <row r="265" spans="1:1" x14ac:dyDescent="0.15">
      <c r="A265" s="2"/>
    </row>
    <row r="266" spans="1:1" x14ac:dyDescent="0.15">
      <c r="A266" s="2"/>
    </row>
    <row r="267" spans="1:1" x14ac:dyDescent="0.15">
      <c r="A267" s="2"/>
    </row>
    <row r="268" spans="1:1" x14ac:dyDescent="0.15">
      <c r="A268" s="2"/>
    </row>
    <row r="269" spans="1:1" x14ac:dyDescent="0.15">
      <c r="A269" s="2"/>
    </row>
    <row r="270" spans="1:1" x14ac:dyDescent="0.15">
      <c r="A270" s="2"/>
    </row>
    <row r="271" spans="1:1" x14ac:dyDescent="0.15">
      <c r="A271" s="2"/>
    </row>
    <row r="272" spans="1:1" x14ac:dyDescent="0.15">
      <c r="A272" s="2"/>
    </row>
    <row r="273" spans="1:1" x14ac:dyDescent="0.15">
      <c r="A273" s="2"/>
    </row>
    <row r="274" spans="1:1" x14ac:dyDescent="0.15">
      <c r="A274" s="2"/>
    </row>
    <row r="275" spans="1:1" x14ac:dyDescent="0.15">
      <c r="A275" s="2"/>
    </row>
    <row r="276" spans="1:1" x14ac:dyDescent="0.15">
      <c r="A276" s="2"/>
    </row>
    <row r="277" spans="1:1" x14ac:dyDescent="0.15">
      <c r="A277" s="2"/>
    </row>
    <row r="278" spans="1:1" x14ac:dyDescent="0.15">
      <c r="A278" s="2"/>
    </row>
    <row r="279" spans="1:1" x14ac:dyDescent="0.15">
      <c r="A279" s="2"/>
    </row>
    <row r="280" spans="1:1" x14ac:dyDescent="0.15">
      <c r="A280" s="2"/>
    </row>
    <row r="281" spans="1:1" x14ac:dyDescent="0.15">
      <c r="A281" s="2"/>
    </row>
    <row r="282" spans="1:1" x14ac:dyDescent="0.15">
      <c r="A282" s="2"/>
    </row>
    <row r="283" spans="1:1" x14ac:dyDescent="0.15">
      <c r="A283" s="2"/>
    </row>
    <row r="284" spans="1:1" x14ac:dyDescent="0.15">
      <c r="A284" s="2"/>
    </row>
    <row r="285" spans="1:1" x14ac:dyDescent="0.15">
      <c r="A285" s="2"/>
    </row>
    <row r="286" spans="1:1" x14ac:dyDescent="0.15">
      <c r="A286" s="2"/>
    </row>
    <row r="287" spans="1:1" x14ac:dyDescent="0.15">
      <c r="A287" s="2"/>
    </row>
    <row r="288" spans="1:1" x14ac:dyDescent="0.15">
      <c r="A288" s="2"/>
    </row>
    <row r="289" spans="1:1" x14ac:dyDescent="0.15">
      <c r="A289" s="2"/>
    </row>
    <row r="290" spans="1:1" x14ac:dyDescent="0.15">
      <c r="A290" s="2"/>
    </row>
    <row r="291" spans="1:1" x14ac:dyDescent="0.15">
      <c r="A291" s="2"/>
    </row>
    <row r="292" spans="1:1" x14ac:dyDescent="0.15">
      <c r="A292" s="2"/>
    </row>
    <row r="293" spans="1:1" x14ac:dyDescent="0.15">
      <c r="A293" s="2"/>
    </row>
    <row r="294" spans="1:1" x14ac:dyDescent="0.15">
      <c r="A294" s="2"/>
    </row>
    <row r="295" spans="1:1" x14ac:dyDescent="0.15">
      <c r="A295" s="2"/>
    </row>
    <row r="296" spans="1:1" x14ac:dyDescent="0.15">
      <c r="A296" s="2"/>
    </row>
    <row r="297" spans="1:1" x14ac:dyDescent="0.15">
      <c r="A297" s="2"/>
    </row>
    <row r="298" spans="1:1" x14ac:dyDescent="0.15">
      <c r="A298" s="2"/>
    </row>
    <row r="299" spans="1:1" x14ac:dyDescent="0.15">
      <c r="A299" s="2"/>
    </row>
    <row r="300" spans="1:1" x14ac:dyDescent="0.15">
      <c r="A300" s="2"/>
    </row>
    <row r="301" spans="1:1" x14ac:dyDescent="0.15">
      <c r="A301" s="2"/>
    </row>
    <row r="302" spans="1:1" x14ac:dyDescent="0.15">
      <c r="A302" s="2"/>
    </row>
    <row r="303" spans="1:1" x14ac:dyDescent="0.15">
      <c r="A303" s="2"/>
    </row>
    <row r="304" spans="1:1" x14ac:dyDescent="0.15">
      <c r="A304" s="2"/>
    </row>
    <row r="305" spans="1:1" x14ac:dyDescent="0.15">
      <c r="A305" s="2"/>
    </row>
    <row r="306" spans="1:1" x14ac:dyDescent="0.15">
      <c r="A306" s="2"/>
    </row>
    <row r="307" spans="1:1" x14ac:dyDescent="0.15">
      <c r="A307" s="2"/>
    </row>
    <row r="308" spans="1:1" x14ac:dyDescent="0.15">
      <c r="A308" s="2"/>
    </row>
  </sheetData>
  <sheetProtection algorithmName="SHA-512" hashValue="LLIcfysCA65wF5TrFFZn124Bsfi8lDobuq2sEk7dHiEBRGZM/1K6MUgbCgAMVwtlWtXXKWPj2D6QpraDZG75GA==" saltValue="fA1/YGx5Ja3WHEnqxXZtbA==" spinCount="100000" sheet="1" objects="1" scenarios="1"/>
  <mergeCells count="6">
    <mergeCell ref="A1:K1"/>
    <mergeCell ref="A54:K54"/>
    <mergeCell ref="B3:C3"/>
    <mergeCell ref="I3:K3"/>
    <mergeCell ref="E3:G3"/>
    <mergeCell ref="A2:K2"/>
  </mergeCells>
  <conditionalFormatting sqref="G9:G13">
    <cfRule type="cellIs" dxfId="159" priority="55" operator="lessThanOrEqual">
      <formula>-0.05</formula>
    </cfRule>
  </conditionalFormatting>
  <conditionalFormatting sqref="G9:G14">
    <cfRule type="cellIs" dxfId="158" priority="53" operator="greaterThanOrEqual">
      <formula>0.05</formula>
    </cfRule>
  </conditionalFormatting>
  <conditionalFormatting sqref="G14">
    <cfRule type="cellIs" dxfId="157" priority="52" operator="lessThanOrEqual">
      <formula>-0.05</formula>
    </cfRule>
    <cfRule type="cellIs" dxfId="156" priority="54" operator="greaterThanOrEqual">
      <formula>#REF!+0.05</formula>
    </cfRule>
  </conditionalFormatting>
  <conditionalFormatting sqref="G19:G29">
    <cfRule type="cellIs" dxfId="155" priority="48" operator="lessThanOrEqual">
      <formula>-0.05</formula>
    </cfRule>
    <cfRule type="cellIs" dxfId="154" priority="49" operator="greaterThanOrEqual">
      <formula>0.05</formula>
    </cfRule>
  </conditionalFormatting>
  <conditionalFormatting sqref="G34:G44">
    <cfRule type="cellIs" dxfId="153" priority="46" operator="lessThanOrEqual">
      <formula>-0.05</formula>
    </cfRule>
  </conditionalFormatting>
  <conditionalFormatting sqref="G34:G45">
    <cfRule type="cellIs" dxfId="152" priority="47" operator="greaterThanOrEqual">
      <formula>0.05</formula>
    </cfRule>
  </conditionalFormatting>
  <conditionalFormatting sqref="G45">
    <cfRule type="cellIs" dxfId="151" priority="50" operator="lessThanOrEqual">
      <formula>-0.05</formula>
    </cfRule>
    <cfRule type="cellIs" dxfId="150" priority="51" operator="greaterThanOrEqual">
      <formula>#REF!+0.05</formula>
    </cfRule>
  </conditionalFormatting>
  <conditionalFormatting sqref="G49">
    <cfRule type="cellIs" dxfId="149" priority="1" operator="lessThanOrEqual">
      <formula>-0.5</formula>
    </cfRule>
    <cfRule type="cellIs" dxfId="148" priority="2" operator="greaterThanOrEqual">
      <formula>0.5</formula>
    </cfRule>
  </conditionalFormatting>
  <conditionalFormatting sqref="K9:K13">
    <cfRule type="cellIs" dxfId="147" priority="161" operator="lessThanOrEqual">
      <formula>-0.05</formula>
    </cfRule>
  </conditionalFormatting>
  <conditionalFormatting sqref="K9:K14">
    <cfRule type="cellIs" dxfId="146" priority="159" operator="greaterThanOrEqual">
      <formula>0.05</formula>
    </cfRule>
  </conditionalFormatting>
  <conditionalFormatting sqref="K14">
    <cfRule type="cellIs" dxfId="145" priority="158" operator="lessThanOrEqual">
      <formula>-0.05</formula>
    </cfRule>
    <cfRule type="cellIs" dxfId="144" priority="160" operator="greaterThanOrEqual">
      <formula>#REF!+0.05</formula>
    </cfRule>
  </conditionalFormatting>
  <conditionalFormatting sqref="K19:K29">
    <cfRule type="cellIs" dxfId="143" priority="154" operator="lessThanOrEqual">
      <formula>-0.05</formula>
    </cfRule>
    <cfRule type="cellIs" dxfId="142" priority="155" operator="greaterThanOrEqual">
      <formula>0.05</formula>
    </cfRule>
  </conditionalFormatting>
  <conditionalFormatting sqref="K34:K44">
    <cfRule type="cellIs" dxfId="141" priority="152" operator="lessThanOrEqual">
      <formula>-0.05</formula>
    </cfRule>
  </conditionalFormatting>
  <conditionalFormatting sqref="K34:K45">
    <cfRule type="cellIs" dxfId="140" priority="153" operator="greaterThanOrEqual">
      <formula>0.05</formula>
    </cfRule>
  </conditionalFormatting>
  <conditionalFormatting sqref="K45">
    <cfRule type="cellIs" dxfId="139" priority="156" operator="lessThanOrEqual">
      <formula>-0.05</formula>
    </cfRule>
    <cfRule type="cellIs" dxfId="138" priority="157" operator="greaterThanOrEqual">
      <formula>#REF!+0.05</formula>
    </cfRule>
  </conditionalFormatting>
  <hyperlinks>
    <hyperlink ref="A5" location="'Museum Results'!A1" display="Back to Museum Results tab" xr:uid="{080E09A4-E6A3-4D02-862B-1C9E38B7FCBE}"/>
    <hyperlink ref="A54:K54" r:id="rId1" display="See how historical data will be presented in your Visual Slide Deck report" xr:uid="{6D3F31B7-F614-A241-A6F2-1CF3BC585476}"/>
  </hyperlinks>
  <pageMargins left="0.75" right="0.75" top="1" bottom="1" header="0.5" footer="0.5"/>
  <pageSetup orientation="portrait" horizontalDpi="0" verticalDpi="0"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6A4C8-78B7-49C8-8954-08248C4D625E}">
  <sheetPr codeName="Sheet3">
    <tabColor theme="4" tint="0.39997558519241921"/>
  </sheetPr>
  <dimension ref="A1:X55"/>
  <sheetViews>
    <sheetView zoomScaleNormal="100" workbookViewId="0">
      <pane ySplit="5" topLeftCell="A6" activePane="bottomLeft" state="frozen"/>
      <selection activeCell="X74" sqref="X74"/>
      <selection pane="bottomLeft" activeCell="M55" sqref="M55"/>
    </sheetView>
  </sheetViews>
  <sheetFormatPr baseColWidth="10" defaultColWidth="8.83203125" defaultRowHeight="13" x14ac:dyDescent="0.15"/>
  <cols>
    <col min="1" max="1" width="51" style="5" customWidth="1"/>
    <col min="2" max="6" width="8.83203125" style="2"/>
    <col min="7" max="7" width="12.1640625" style="2" customWidth="1"/>
    <col min="8" max="10" width="8.83203125" style="2"/>
    <col min="11" max="11" width="11" style="2" customWidth="1"/>
    <col min="12" max="12" width="8.83203125" style="2"/>
    <col min="13" max="13" width="27.5" style="26" customWidth="1"/>
    <col min="14" max="14" width="7.6640625" style="26" customWidth="1"/>
    <col min="15" max="17" width="8.83203125" style="2"/>
    <col min="18" max="18" width="10.5" style="2" customWidth="1"/>
    <col min="19" max="21" width="8.83203125" style="2"/>
    <col min="22" max="22" width="10.5" style="2" customWidth="1"/>
    <col min="23" max="23" width="8.83203125" style="2"/>
    <col min="24" max="24" width="27.5" style="26" customWidth="1"/>
    <col min="25" max="16384" width="8.83203125" style="2"/>
  </cols>
  <sheetData>
    <row r="1" spans="1:24" ht="50" customHeight="1" x14ac:dyDescent="0.15">
      <c r="A1" s="96" t="s">
        <v>44</v>
      </c>
      <c r="B1" s="96"/>
      <c r="C1" s="96"/>
      <c r="D1" s="96"/>
      <c r="E1" s="96"/>
      <c r="F1" s="96"/>
      <c r="G1" s="96"/>
      <c r="H1" s="96"/>
      <c r="I1" s="96"/>
      <c r="J1" s="96"/>
      <c r="K1" s="96"/>
      <c r="L1" s="96"/>
      <c r="M1" s="96"/>
      <c r="N1" s="96"/>
      <c r="O1" s="96"/>
      <c r="P1" s="96"/>
      <c r="Q1" s="96"/>
      <c r="R1" s="96"/>
      <c r="S1" s="96"/>
      <c r="T1" s="96"/>
      <c r="U1" s="96"/>
      <c r="V1" s="96"/>
      <c r="W1" s="96"/>
      <c r="X1" s="96"/>
    </row>
    <row r="2" spans="1:24" ht="35" customHeight="1" x14ac:dyDescent="0.15">
      <c r="A2" s="97" t="s">
        <v>100</v>
      </c>
      <c r="B2" s="97"/>
      <c r="C2" s="97"/>
      <c r="D2" s="97"/>
      <c r="E2" s="97"/>
      <c r="F2" s="97"/>
      <c r="G2" s="97"/>
      <c r="H2" s="97"/>
      <c r="I2" s="97"/>
      <c r="J2" s="97"/>
      <c r="K2" s="97"/>
      <c r="L2" s="97"/>
      <c r="M2" s="97"/>
      <c r="N2" s="97"/>
      <c r="O2" s="97"/>
      <c r="P2" s="97"/>
      <c r="Q2" s="97"/>
      <c r="R2" s="97"/>
      <c r="S2" s="97"/>
      <c r="T2" s="97"/>
      <c r="U2" s="97"/>
      <c r="V2" s="97"/>
      <c r="W2" s="97"/>
      <c r="X2" s="97"/>
    </row>
    <row r="3" spans="1:24" ht="98" x14ac:dyDescent="0.15">
      <c r="A3" s="1" t="s">
        <v>11</v>
      </c>
      <c r="B3" s="104" t="s">
        <v>0</v>
      </c>
      <c r="C3" s="104"/>
      <c r="E3" s="13" t="s">
        <v>19</v>
      </c>
      <c r="F3" s="13"/>
      <c r="G3" s="13" t="s">
        <v>20</v>
      </c>
      <c r="I3" s="98" t="str">
        <f>'Museum Results'!$E3</f>
        <v>Wilkening Pottery Museum</v>
      </c>
      <c r="J3" s="98"/>
      <c r="K3" s="13" t="s">
        <v>21</v>
      </c>
      <c r="M3" s="25" t="s">
        <v>19</v>
      </c>
      <c r="N3" s="25"/>
      <c r="P3" s="13" t="s">
        <v>22</v>
      </c>
      <c r="Q3" s="13"/>
      <c r="R3" s="13" t="s">
        <v>20</v>
      </c>
      <c r="T3" s="98" t="str">
        <f>'Museum Results'!$E3</f>
        <v>Wilkening Pottery Museum</v>
      </c>
      <c r="U3" s="98"/>
      <c r="V3" s="13" t="s">
        <v>21</v>
      </c>
      <c r="X3" s="13" t="s">
        <v>22</v>
      </c>
    </row>
    <row r="4" spans="1:24" ht="14" x14ac:dyDescent="0.15">
      <c r="A4" s="3" t="s">
        <v>12</v>
      </c>
      <c r="E4" s="20"/>
      <c r="F4" s="20"/>
      <c r="G4" s="20"/>
      <c r="I4" s="20"/>
      <c r="J4" s="20"/>
      <c r="K4" s="20"/>
      <c r="M4" s="13" t="s">
        <v>23</v>
      </c>
      <c r="N4" s="13"/>
      <c r="P4" s="20"/>
      <c r="Q4" s="20"/>
      <c r="R4" s="20"/>
      <c r="T4" s="20"/>
      <c r="U4" s="20"/>
      <c r="V4" s="20"/>
      <c r="X4" s="13" t="s">
        <v>24</v>
      </c>
    </row>
    <row r="5" spans="1:24" ht="14" x14ac:dyDescent="0.15">
      <c r="E5" s="20"/>
      <c r="F5" s="20"/>
      <c r="G5" s="20"/>
      <c r="I5" s="20"/>
      <c r="J5" s="20"/>
      <c r="K5" s="20"/>
      <c r="M5" s="13" t="s">
        <v>25</v>
      </c>
      <c r="N5" s="13"/>
      <c r="P5" s="20"/>
      <c r="Q5" s="20"/>
      <c r="R5" s="20"/>
      <c r="T5" s="20"/>
      <c r="U5" s="20"/>
      <c r="V5" s="20"/>
      <c r="X5" s="13" t="s">
        <v>25</v>
      </c>
    </row>
    <row r="6" spans="1:24" ht="55" customHeight="1" x14ac:dyDescent="0.15">
      <c r="E6" s="20"/>
      <c r="F6" s="20"/>
      <c r="G6" s="20"/>
      <c r="I6" s="20"/>
      <c r="J6" s="20"/>
      <c r="K6" s="20"/>
      <c r="M6" s="26" t="s">
        <v>48</v>
      </c>
      <c r="P6" s="20"/>
      <c r="Q6" s="20"/>
      <c r="R6" s="20"/>
      <c r="T6" s="20"/>
      <c r="U6" s="20"/>
      <c r="V6" s="20"/>
      <c r="X6" s="26" t="s">
        <v>48</v>
      </c>
    </row>
    <row r="7" spans="1:24" ht="14" x14ac:dyDescent="0.15">
      <c r="A7" s="3" t="s">
        <v>45</v>
      </c>
      <c r="E7" s="20"/>
      <c r="F7" s="20"/>
      <c r="G7" s="20"/>
      <c r="I7" s="20"/>
      <c r="J7" s="20"/>
      <c r="K7" s="20"/>
    </row>
    <row r="8" spans="1:24" ht="14" x14ac:dyDescent="0.15">
      <c r="A8" s="4" t="s">
        <v>1</v>
      </c>
      <c r="B8" s="4" t="s">
        <v>2</v>
      </c>
      <c r="C8" s="4" t="s">
        <v>3</v>
      </c>
      <c r="E8" s="4" t="s">
        <v>2</v>
      </c>
      <c r="F8" s="4" t="s">
        <v>3</v>
      </c>
      <c r="G8" s="10" t="s">
        <v>8</v>
      </c>
      <c r="I8" s="15" t="s">
        <v>2</v>
      </c>
      <c r="J8" s="15" t="s">
        <v>3</v>
      </c>
      <c r="K8" s="15" t="s">
        <v>8</v>
      </c>
      <c r="P8" s="4" t="s">
        <v>2</v>
      </c>
      <c r="Q8" s="4" t="s">
        <v>3</v>
      </c>
      <c r="R8" s="10" t="s">
        <v>8</v>
      </c>
      <c r="T8" s="15" t="s">
        <v>2</v>
      </c>
      <c r="U8" s="15" t="s">
        <v>3</v>
      </c>
      <c r="V8" s="15" t="s">
        <v>8</v>
      </c>
    </row>
    <row r="9" spans="1:24" ht="85" customHeight="1" x14ac:dyDescent="0.2">
      <c r="A9" s="5" t="s">
        <v>35</v>
      </c>
      <c r="B9" s="6">
        <v>0.28399999999999997</v>
      </c>
      <c r="C9" s="7">
        <v>25630</v>
      </c>
      <c r="E9" s="6">
        <v>0.308</v>
      </c>
      <c r="F9" s="7">
        <v>12012</v>
      </c>
      <c r="G9" s="6">
        <f>E9-$B9</f>
        <v>2.4000000000000021E-2</v>
      </c>
      <c r="I9" s="21">
        <f>'Museum Results'!$E9</f>
        <v>0.24</v>
      </c>
      <c r="J9" s="22">
        <f>'Museum Results'!$F9</f>
        <v>226</v>
      </c>
      <c r="K9" s="23">
        <f>I9-E9</f>
        <v>-6.8000000000000005E-2</v>
      </c>
      <c r="N9"/>
      <c r="P9" s="6">
        <v>0.307</v>
      </c>
      <c r="Q9" s="7">
        <v>2955</v>
      </c>
      <c r="R9" s="6">
        <f>P9-$B9</f>
        <v>2.300000000000002E-2</v>
      </c>
      <c r="T9" s="21">
        <f>'Museum Results'!$E9</f>
        <v>0.24</v>
      </c>
      <c r="U9" s="22">
        <f>'Museum Results'!$F9</f>
        <v>226</v>
      </c>
      <c r="V9" s="23">
        <f>T9-P9</f>
        <v>-6.7000000000000004E-2</v>
      </c>
    </row>
    <row r="10" spans="1:24" ht="15" customHeight="1" x14ac:dyDescent="0.15">
      <c r="A10" s="5" t="s">
        <v>36</v>
      </c>
      <c r="B10" s="6">
        <v>0.28899999999999998</v>
      </c>
      <c r="C10" s="7">
        <v>26086</v>
      </c>
      <c r="E10" s="6">
        <v>0.318</v>
      </c>
      <c r="F10" s="7">
        <v>12394</v>
      </c>
      <c r="G10" s="6">
        <f t="shared" ref="G10:G13" si="0">E10-$B10</f>
        <v>2.9000000000000026E-2</v>
      </c>
      <c r="I10" s="21">
        <f>'Museum Results'!$E10</f>
        <v>0.308</v>
      </c>
      <c r="J10" s="22">
        <f>'Museum Results'!$F10</f>
        <v>290</v>
      </c>
      <c r="K10" s="23">
        <f>I10-E10</f>
        <v>-1.0000000000000009E-2</v>
      </c>
      <c r="P10" s="6">
        <v>0.34799999999999998</v>
      </c>
      <c r="Q10" s="7">
        <v>3346</v>
      </c>
      <c r="R10" s="6">
        <f t="shared" ref="R10:R13" si="1">P10-$B10</f>
        <v>5.8999999999999997E-2</v>
      </c>
      <c r="T10" s="21">
        <f>'Museum Results'!$E10</f>
        <v>0.308</v>
      </c>
      <c r="U10" s="22">
        <f>'Museum Results'!$F10</f>
        <v>290</v>
      </c>
      <c r="V10" s="23">
        <f>T10-P10</f>
        <v>-3.999999999999998E-2</v>
      </c>
    </row>
    <row r="11" spans="1:24" ht="14" customHeight="1" x14ac:dyDescent="0.15">
      <c r="A11" s="5" t="s">
        <v>37</v>
      </c>
      <c r="B11" s="6">
        <v>0.22</v>
      </c>
      <c r="C11" s="7">
        <v>19829</v>
      </c>
      <c r="E11" s="6">
        <v>0.20200000000000001</v>
      </c>
      <c r="F11" s="7">
        <v>7854</v>
      </c>
      <c r="G11" s="6">
        <f t="shared" si="0"/>
        <v>-1.7999999999999988E-2</v>
      </c>
      <c r="I11" s="21">
        <f>'Museum Results'!$E11</f>
        <v>0.29599999999999999</v>
      </c>
      <c r="J11" s="22">
        <f>'Museum Results'!$F11</f>
        <v>279</v>
      </c>
      <c r="K11" s="23">
        <f>I11-E11</f>
        <v>9.3999999999999972E-2</v>
      </c>
      <c r="P11" s="6">
        <v>0.19600000000000001</v>
      </c>
      <c r="Q11" s="7">
        <v>1881</v>
      </c>
      <c r="R11" s="6">
        <f t="shared" si="1"/>
        <v>-2.3999999999999994E-2</v>
      </c>
      <c r="T11" s="21">
        <f>'Museum Results'!$E11</f>
        <v>0.29599999999999999</v>
      </c>
      <c r="U11" s="22">
        <f>'Museum Results'!$F11</f>
        <v>279</v>
      </c>
      <c r="V11" s="23">
        <f>T11-P11</f>
        <v>9.9999999999999978E-2</v>
      </c>
    </row>
    <row r="12" spans="1:24" ht="14" customHeight="1" x14ac:dyDescent="0.15">
      <c r="A12" s="5" t="s">
        <v>38</v>
      </c>
      <c r="B12" s="6">
        <v>0.17599999999999999</v>
      </c>
      <c r="C12" s="7">
        <v>15912</v>
      </c>
      <c r="E12" s="6">
        <v>0.151</v>
      </c>
      <c r="F12" s="7">
        <v>5886</v>
      </c>
      <c r="G12" s="6">
        <f t="shared" si="0"/>
        <v>-2.4999999999999994E-2</v>
      </c>
      <c r="I12" s="21">
        <f>'Museum Results'!$E12</f>
        <v>0.13900000000000001</v>
      </c>
      <c r="J12" s="22">
        <f>'Museum Results'!$F12</f>
        <v>131</v>
      </c>
      <c r="K12" s="23">
        <f>I12-E12</f>
        <v>-1.1999999999999983E-2</v>
      </c>
      <c r="P12" s="6">
        <v>0.13400000000000001</v>
      </c>
      <c r="Q12" s="7">
        <v>1293</v>
      </c>
      <c r="R12" s="6">
        <f t="shared" si="1"/>
        <v>-4.1999999999999982E-2</v>
      </c>
      <c r="T12" s="21">
        <f>'Museum Results'!$E12</f>
        <v>0.13900000000000001</v>
      </c>
      <c r="U12" s="22">
        <f>'Museum Results'!$F12</f>
        <v>131</v>
      </c>
      <c r="V12" s="23">
        <f>T12-P12</f>
        <v>5.0000000000000044E-3</v>
      </c>
    </row>
    <row r="13" spans="1:24" ht="14" customHeight="1" x14ac:dyDescent="0.15">
      <c r="A13" s="5" t="s">
        <v>39</v>
      </c>
      <c r="B13" s="6">
        <v>0.03</v>
      </c>
      <c r="C13" s="7">
        <v>2721</v>
      </c>
      <c r="E13" s="6">
        <v>2.1000000000000001E-2</v>
      </c>
      <c r="F13" s="7">
        <v>801</v>
      </c>
      <c r="G13" s="6">
        <f t="shared" si="0"/>
        <v>-8.9999999999999976E-3</v>
      </c>
      <c r="I13" s="21">
        <f>'Museum Results'!$E13</f>
        <v>1.6E-2</v>
      </c>
      <c r="J13" s="22">
        <f>'Museum Results'!$F13</f>
        <v>15</v>
      </c>
      <c r="K13" s="23">
        <f>I13-E13</f>
        <v>-5.000000000000001E-3</v>
      </c>
      <c r="P13" s="6">
        <v>1.4999999999999999E-2</v>
      </c>
      <c r="Q13" s="7">
        <v>141</v>
      </c>
      <c r="R13" s="6">
        <f t="shared" si="1"/>
        <v>-1.4999999999999999E-2</v>
      </c>
      <c r="T13" s="21">
        <f>'Museum Results'!$E13</f>
        <v>1.6E-2</v>
      </c>
      <c r="U13" s="22">
        <f>'Museum Results'!$F13</f>
        <v>15</v>
      </c>
      <c r="V13" s="23">
        <f>T13-P13</f>
        <v>1.0000000000000009E-3</v>
      </c>
    </row>
    <row r="14" spans="1:24" ht="14" customHeight="1" x14ac:dyDescent="0.15">
      <c r="A14" s="5" t="s">
        <v>6</v>
      </c>
      <c r="B14" s="6" t="s">
        <v>9</v>
      </c>
      <c r="C14" s="7">
        <v>90178</v>
      </c>
      <c r="E14" s="6" t="s">
        <v>9</v>
      </c>
      <c r="F14" s="7">
        <v>38947</v>
      </c>
      <c r="I14" s="21" t="str">
        <f>'Museum Results'!$E14</f>
        <v>Totals</v>
      </c>
      <c r="J14" s="22">
        <f>'Museum Results'!$F14</f>
        <v>941</v>
      </c>
      <c r="K14" s="20"/>
      <c r="P14" s="6" t="s">
        <v>9</v>
      </c>
      <c r="Q14" s="7">
        <v>9616</v>
      </c>
      <c r="T14" s="21" t="str">
        <f>'Museum Results'!$E14</f>
        <v>Totals</v>
      </c>
      <c r="U14" s="22">
        <f>'Museum Results'!$F14</f>
        <v>941</v>
      </c>
      <c r="V14" s="20"/>
    </row>
    <row r="15" spans="1:24" ht="13" customHeight="1" x14ac:dyDescent="0.15">
      <c r="B15" s="6"/>
      <c r="C15" s="7"/>
      <c r="E15" s="6"/>
      <c r="F15" s="8"/>
      <c r="I15" s="21"/>
      <c r="J15" s="24"/>
      <c r="K15" s="20"/>
      <c r="P15" s="6"/>
      <c r="Q15" s="8"/>
      <c r="T15" s="21"/>
      <c r="U15" s="24"/>
      <c r="V15" s="20"/>
    </row>
    <row r="16" spans="1:24" x14ac:dyDescent="0.15">
      <c r="B16" s="6"/>
      <c r="C16" s="7"/>
      <c r="E16" s="6"/>
      <c r="F16" s="8"/>
      <c r="I16" s="21"/>
      <c r="J16" s="24"/>
      <c r="K16" s="20"/>
      <c r="P16" s="6"/>
      <c r="Q16" s="8"/>
      <c r="T16" s="21"/>
      <c r="U16" s="24"/>
      <c r="V16" s="20"/>
    </row>
    <row r="17" spans="1:22" ht="14" x14ac:dyDescent="0.15">
      <c r="A17" s="3" t="s">
        <v>46</v>
      </c>
      <c r="B17" s="6"/>
      <c r="C17" s="7"/>
      <c r="E17" s="6"/>
      <c r="F17" s="8"/>
      <c r="I17" s="21"/>
      <c r="J17" s="24"/>
      <c r="K17" s="20"/>
      <c r="P17" s="6"/>
      <c r="Q17" s="8"/>
      <c r="T17" s="21"/>
      <c r="U17" s="24"/>
      <c r="V17" s="20"/>
    </row>
    <row r="18" spans="1:22" ht="14" x14ac:dyDescent="0.15">
      <c r="A18" s="4" t="s">
        <v>1</v>
      </c>
      <c r="B18" s="9" t="s">
        <v>2</v>
      </c>
      <c r="C18" s="4" t="s">
        <v>3</v>
      </c>
      <c r="E18" s="9" t="s">
        <v>2</v>
      </c>
      <c r="F18" s="10" t="s">
        <v>3</v>
      </c>
      <c r="G18" s="10" t="s">
        <v>8</v>
      </c>
      <c r="I18" s="16" t="s">
        <v>2</v>
      </c>
      <c r="J18" s="17" t="s">
        <v>3</v>
      </c>
      <c r="K18" s="15" t="s">
        <v>8</v>
      </c>
      <c r="P18" s="9" t="s">
        <v>2</v>
      </c>
      <c r="Q18" s="10" t="s">
        <v>3</v>
      </c>
      <c r="R18" s="10" t="s">
        <v>8</v>
      </c>
      <c r="T18" s="16" t="s">
        <v>2</v>
      </c>
      <c r="U18" s="17" t="s">
        <v>3</v>
      </c>
      <c r="V18" s="15" t="s">
        <v>8</v>
      </c>
    </row>
    <row r="19" spans="1:22" ht="14" x14ac:dyDescent="0.15">
      <c r="A19" s="5" t="s">
        <v>35</v>
      </c>
      <c r="B19" s="6">
        <v>0.51400000000000001</v>
      </c>
      <c r="C19" s="7">
        <v>46153</v>
      </c>
      <c r="E19" s="6">
        <v>0.58699999999999997</v>
      </c>
      <c r="F19" s="7">
        <v>22773</v>
      </c>
      <c r="G19" s="6">
        <f>E19-$B19</f>
        <v>7.2999999999999954E-2</v>
      </c>
      <c r="I19" s="21">
        <f>'Museum Results'!$E19</f>
        <v>0.52900000000000003</v>
      </c>
      <c r="J19" s="22">
        <f>'Museum Results'!$F19</f>
        <v>496</v>
      </c>
      <c r="K19" s="23">
        <f t="shared" ref="K19:K29" si="2">I19-E19</f>
        <v>-5.799999999999994E-2</v>
      </c>
      <c r="P19" s="6">
        <v>0.61099999999999999</v>
      </c>
      <c r="Q19" s="7">
        <v>5861</v>
      </c>
      <c r="R19" s="6">
        <f>P19-$B19</f>
        <v>9.6999999999999975E-2</v>
      </c>
      <c r="T19" s="21">
        <f>'Museum Results'!$E19</f>
        <v>0.52900000000000003</v>
      </c>
      <c r="U19" s="22">
        <f>'Museum Results'!$F19</f>
        <v>496</v>
      </c>
      <c r="V19" s="23">
        <f t="shared" ref="V19:V29" si="3">T19-P19</f>
        <v>-8.1999999999999962E-2</v>
      </c>
    </row>
    <row r="20" spans="1:22" ht="14" x14ac:dyDescent="0.15">
      <c r="A20" s="5" t="s">
        <v>36</v>
      </c>
      <c r="B20" s="6">
        <v>0.182</v>
      </c>
      <c r="C20" s="7">
        <v>16340</v>
      </c>
      <c r="E20" s="6">
        <v>9.8000000000000004E-2</v>
      </c>
      <c r="F20" s="7">
        <v>3789</v>
      </c>
      <c r="G20" s="6">
        <f t="shared" ref="G20:G29" si="4">E20-$B20</f>
        <v>-8.3999999999999991E-2</v>
      </c>
      <c r="I20" s="21">
        <f>'Museum Results'!$E20</f>
        <v>2.8000000000000001E-2</v>
      </c>
      <c r="J20" s="22">
        <f>'Museum Results'!$F20</f>
        <v>26</v>
      </c>
      <c r="K20" s="23">
        <f t="shared" si="2"/>
        <v>-7.0000000000000007E-2</v>
      </c>
      <c r="P20" s="6">
        <v>0.111</v>
      </c>
      <c r="Q20" s="7">
        <v>1065</v>
      </c>
      <c r="R20" s="6">
        <f t="shared" ref="R20:R29" si="5">P20-$B20</f>
        <v>-7.0999999999999994E-2</v>
      </c>
      <c r="T20" s="21">
        <f>'Museum Results'!$E20</f>
        <v>2.8000000000000001E-2</v>
      </c>
      <c r="U20" s="22">
        <f>'Museum Results'!$F20</f>
        <v>26</v>
      </c>
      <c r="V20" s="23">
        <f t="shared" si="3"/>
        <v>-8.3000000000000004E-2</v>
      </c>
    </row>
    <row r="21" spans="1:22" ht="14" x14ac:dyDescent="0.15">
      <c r="A21" s="5" t="s">
        <v>37</v>
      </c>
      <c r="B21" s="6">
        <v>0.214</v>
      </c>
      <c r="C21" s="7">
        <v>19198</v>
      </c>
      <c r="E21" s="6">
        <v>0.24199999999999999</v>
      </c>
      <c r="F21" s="7">
        <v>9381</v>
      </c>
      <c r="G21" s="6">
        <f t="shared" si="4"/>
        <v>2.7999999999999997E-2</v>
      </c>
      <c r="I21" s="21">
        <f>'Museum Results'!$E21</f>
        <v>0.23899999999999999</v>
      </c>
      <c r="J21" s="22">
        <f>'Museum Results'!$F21</f>
        <v>224</v>
      </c>
      <c r="K21" s="23">
        <f t="shared" si="2"/>
        <v>-3.0000000000000027E-3</v>
      </c>
      <c r="P21" s="6">
        <v>0.24299999999999999</v>
      </c>
      <c r="Q21" s="7">
        <v>2329</v>
      </c>
      <c r="R21" s="6">
        <f t="shared" si="5"/>
        <v>2.8999999999999998E-2</v>
      </c>
      <c r="T21" s="21">
        <f>'Museum Results'!$E21</f>
        <v>0.23899999999999999</v>
      </c>
      <c r="U21" s="22">
        <f>'Museum Results'!$F21</f>
        <v>224</v>
      </c>
      <c r="V21" s="23">
        <f t="shared" si="3"/>
        <v>-4.0000000000000036E-3</v>
      </c>
    </row>
    <row r="22" spans="1:22" ht="14" x14ac:dyDescent="0.15">
      <c r="A22" s="5" t="s">
        <v>38</v>
      </c>
      <c r="B22" s="6">
        <v>0.28699999999999998</v>
      </c>
      <c r="C22" s="7">
        <v>25759</v>
      </c>
      <c r="E22" s="6">
        <v>0.23400000000000001</v>
      </c>
      <c r="F22" s="7">
        <v>9084</v>
      </c>
      <c r="G22" s="6">
        <f t="shared" si="4"/>
        <v>-5.2999999999999964E-2</v>
      </c>
      <c r="I22" s="21">
        <f>'Museum Results'!$E22</f>
        <v>0.125</v>
      </c>
      <c r="J22" s="22">
        <f>'Museum Results'!$F22</f>
        <v>117</v>
      </c>
      <c r="K22" s="23">
        <f t="shared" si="2"/>
        <v>-0.10900000000000001</v>
      </c>
      <c r="P22" s="6">
        <v>0.25600000000000001</v>
      </c>
      <c r="Q22" s="7">
        <v>2454</v>
      </c>
      <c r="R22" s="6">
        <f t="shared" si="5"/>
        <v>-3.0999999999999972E-2</v>
      </c>
      <c r="T22" s="21">
        <f>'Museum Results'!$E22</f>
        <v>0.125</v>
      </c>
      <c r="U22" s="22">
        <f>'Museum Results'!$F22</f>
        <v>117</v>
      </c>
      <c r="V22" s="23">
        <f t="shared" si="3"/>
        <v>-0.13100000000000001</v>
      </c>
    </row>
    <row r="23" spans="1:22" ht="14" x14ac:dyDescent="0.15">
      <c r="A23" s="5" t="s">
        <v>39</v>
      </c>
      <c r="B23" s="6">
        <v>0.52600000000000002</v>
      </c>
      <c r="C23" s="7">
        <v>47161</v>
      </c>
      <c r="E23" s="6">
        <v>0.59399999999999997</v>
      </c>
      <c r="F23" s="7">
        <v>23047</v>
      </c>
      <c r="G23" s="6">
        <f t="shared" si="4"/>
        <v>6.7999999999999949E-2</v>
      </c>
      <c r="I23" s="21">
        <f>'Museum Results'!$E23</f>
        <v>0.64400000000000002</v>
      </c>
      <c r="J23" s="22">
        <f>'Museum Results'!$F23</f>
        <v>603</v>
      </c>
      <c r="K23" s="23">
        <f t="shared" si="2"/>
        <v>5.0000000000000044E-2</v>
      </c>
      <c r="P23" s="6">
        <v>0.58099999999999996</v>
      </c>
      <c r="Q23" s="7">
        <v>5576</v>
      </c>
      <c r="R23" s="6">
        <f t="shared" si="5"/>
        <v>5.4999999999999938E-2</v>
      </c>
      <c r="T23" s="21">
        <f>'Museum Results'!$E23</f>
        <v>0.64400000000000002</v>
      </c>
      <c r="U23" s="22">
        <f>'Museum Results'!$F23</f>
        <v>603</v>
      </c>
      <c r="V23" s="23">
        <f t="shared" si="3"/>
        <v>6.3000000000000056E-2</v>
      </c>
    </row>
    <row r="24" spans="1:22" ht="14" x14ac:dyDescent="0.15">
      <c r="A24" s="5" t="s">
        <v>40</v>
      </c>
      <c r="B24" s="6">
        <v>0.36899999999999999</v>
      </c>
      <c r="C24" s="7">
        <v>33144</v>
      </c>
      <c r="E24" s="6">
        <v>0.44500000000000001</v>
      </c>
      <c r="F24" s="7">
        <v>17262</v>
      </c>
      <c r="G24" s="6">
        <f t="shared" si="4"/>
        <v>7.6000000000000012E-2</v>
      </c>
      <c r="I24" s="21">
        <f>'Museum Results'!$E24</f>
        <v>0.44900000000000001</v>
      </c>
      <c r="J24" s="22">
        <f>'Museum Results'!$F24</f>
        <v>421</v>
      </c>
      <c r="K24" s="23">
        <f t="shared" si="2"/>
        <v>4.0000000000000036E-3</v>
      </c>
      <c r="P24" s="6">
        <v>0.45200000000000001</v>
      </c>
      <c r="Q24" s="7">
        <v>4341</v>
      </c>
      <c r="R24" s="6">
        <f t="shared" si="5"/>
        <v>8.3000000000000018E-2</v>
      </c>
      <c r="T24" s="21">
        <f>'Museum Results'!$E24</f>
        <v>0.44900000000000001</v>
      </c>
      <c r="U24" s="22">
        <f>'Museum Results'!$F24</f>
        <v>421</v>
      </c>
      <c r="V24" s="23">
        <f t="shared" si="3"/>
        <v>-3.0000000000000027E-3</v>
      </c>
    </row>
    <row r="25" spans="1:22" ht="14" x14ac:dyDescent="0.15">
      <c r="A25" s="5" t="s">
        <v>41</v>
      </c>
      <c r="B25" s="6">
        <v>0.11600000000000001</v>
      </c>
      <c r="C25" s="7">
        <v>10384</v>
      </c>
      <c r="E25" s="6">
        <v>4.3999999999999997E-2</v>
      </c>
      <c r="F25" s="7">
        <v>1726</v>
      </c>
      <c r="G25" s="6">
        <f t="shared" si="4"/>
        <v>-7.2000000000000008E-2</v>
      </c>
      <c r="I25" s="21">
        <f>'Museum Results'!$E25</f>
        <v>6.0000000000000001E-3</v>
      </c>
      <c r="J25" s="22">
        <f>'Museum Results'!$F25</f>
        <v>6</v>
      </c>
      <c r="K25" s="23">
        <f t="shared" si="2"/>
        <v>-3.7999999999999999E-2</v>
      </c>
      <c r="P25" s="6">
        <v>5.6000000000000001E-2</v>
      </c>
      <c r="Q25" s="7">
        <v>538</v>
      </c>
      <c r="R25" s="6">
        <f t="shared" si="5"/>
        <v>-6.0000000000000005E-2</v>
      </c>
      <c r="T25" s="21">
        <f>'Museum Results'!$E25</f>
        <v>6.0000000000000001E-3</v>
      </c>
      <c r="U25" s="22">
        <f>'Museum Results'!$F25</f>
        <v>6</v>
      </c>
      <c r="V25" s="23">
        <f t="shared" si="3"/>
        <v>-0.05</v>
      </c>
    </row>
    <row r="26" spans="1:22" ht="14" x14ac:dyDescent="0.15">
      <c r="A26" s="5" t="s">
        <v>42</v>
      </c>
      <c r="B26" s="6">
        <v>0.318</v>
      </c>
      <c r="C26" s="7">
        <v>28502</v>
      </c>
      <c r="E26" s="6">
        <v>0.29799999999999999</v>
      </c>
      <c r="F26" s="7">
        <v>11573</v>
      </c>
      <c r="G26" s="6">
        <f t="shared" si="4"/>
        <v>-2.0000000000000018E-2</v>
      </c>
      <c r="I26" s="21">
        <f>'Museum Results'!$E26</f>
        <v>0.25600000000000001</v>
      </c>
      <c r="J26" s="22">
        <f>'Museum Results'!$F26</f>
        <v>240</v>
      </c>
      <c r="K26" s="23">
        <f t="shared" si="2"/>
        <v>-4.1999999999999982E-2</v>
      </c>
      <c r="P26" s="6">
        <v>0.308</v>
      </c>
      <c r="Q26" s="7">
        <v>2955</v>
      </c>
      <c r="R26" s="6">
        <f t="shared" si="5"/>
        <v>-1.0000000000000009E-2</v>
      </c>
      <c r="T26" s="21">
        <f>'Museum Results'!$E26</f>
        <v>0.25600000000000001</v>
      </c>
      <c r="U26" s="22">
        <f>'Museum Results'!$F26</f>
        <v>240</v>
      </c>
      <c r="V26" s="23">
        <f t="shared" si="3"/>
        <v>-5.1999999999999991E-2</v>
      </c>
    </row>
    <row r="27" spans="1:22" ht="14" x14ac:dyDescent="0.15">
      <c r="A27" s="5" t="s">
        <v>43</v>
      </c>
      <c r="B27" s="6">
        <v>0.34399999999999997</v>
      </c>
      <c r="C27" s="7">
        <v>30901</v>
      </c>
      <c r="E27" s="6">
        <v>0.38300000000000001</v>
      </c>
      <c r="F27" s="7">
        <v>14876</v>
      </c>
      <c r="G27" s="6">
        <f t="shared" si="4"/>
        <v>3.9000000000000035E-2</v>
      </c>
      <c r="I27" s="21">
        <f>'Museum Results'!$E27</f>
        <v>0.4</v>
      </c>
      <c r="J27" s="22">
        <f>'Museum Results'!$F27</f>
        <v>375</v>
      </c>
      <c r="K27" s="23">
        <f t="shared" si="2"/>
        <v>1.7000000000000015E-2</v>
      </c>
      <c r="P27" s="6">
        <v>0.371</v>
      </c>
      <c r="Q27" s="7">
        <v>3562</v>
      </c>
      <c r="R27" s="6">
        <f t="shared" si="5"/>
        <v>2.7000000000000024E-2</v>
      </c>
      <c r="T27" s="21">
        <f>'Museum Results'!$E27</f>
        <v>0.4</v>
      </c>
      <c r="U27" s="22">
        <f>'Museum Results'!$F27</f>
        <v>375</v>
      </c>
      <c r="V27" s="23">
        <f t="shared" si="3"/>
        <v>2.9000000000000026E-2</v>
      </c>
    </row>
    <row r="28" spans="1:22" ht="14" x14ac:dyDescent="0.15">
      <c r="A28" s="5" t="s">
        <v>7</v>
      </c>
      <c r="B28" s="6">
        <v>1.2E-2</v>
      </c>
      <c r="C28" s="7">
        <v>1080</v>
      </c>
      <c r="E28" s="6">
        <v>1.2E-2</v>
      </c>
      <c r="F28" s="7">
        <v>451</v>
      </c>
      <c r="G28" s="6">
        <f t="shared" si="4"/>
        <v>0</v>
      </c>
      <c r="I28" s="21">
        <f>'Museum Results'!$E28</f>
        <v>8.9999999999999993E-3</v>
      </c>
      <c r="J28" s="22">
        <f>'Museum Results'!$F28</f>
        <v>8</v>
      </c>
      <c r="K28" s="23">
        <f t="shared" si="2"/>
        <v>-3.0000000000000009E-3</v>
      </c>
      <c r="P28" s="6">
        <v>8.9999999999999993E-3</v>
      </c>
      <c r="Q28" s="7">
        <v>86</v>
      </c>
      <c r="R28" s="6">
        <f t="shared" si="5"/>
        <v>-3.0000000000000009E-3</v>
      </c>
      <c r="T28" s="21">
        <f>'Museum Results'!$E28</f>
        <v>8.9999999999999993E-3</v>
      </c>
      <c r="U28" s="22">
        <f>'Museum Results'!$F28</f>
        <v>8</v>
      </c>
      <c r="V28" s="23">
        <f t="shared" si="3"/>
        <v>0</v>
      </c>
    </row>
    <row r="29" spans="1:22" ht="14" x14ac:dyDescent="0.15">
      <c r="A29" s="5" t="s">
        <v>4</v>
      </c>
      <c r="B29" s="6">
        <v>0.129</v>
      </c>
      <c r="C29" s="7">
        <v>11564</v>
      </c>
      <c r="E29" s="6">
        <v>0.13400000000000001</v>
      </c>
      <c r="F29" s="7">
        <v>5196</v>
      </c>
      <c r="G29" s="6">
        <f t="shared" si="4"/>
        <v>5.0000000000000044E-3</v>
      </c>
      <c r="I29" s="21">
        <f>'Museum Results'!$E29</f>
        <v>0.17199999999999999</v>
      </c>
      <c r="J29" s="22">
        <f>'Museum Results'!$F29</f>
        <v>161</v>
      </c>
      <c r="K29" s="23">
        <f t="shared" si="2"/>
        <v>3.7999999999999978E-2</v>
      </c>
      <c r="P29" s="6">
        <v>0.13</v>
      </c>
      <c r="Q29" s="7">
        <v>1246</v>
      </c>
      <c r="R29" s="6">
        <f t="shared" si="5"/>
        <v>1.0000000000000009E-3</v>
      </c>
      <c r="T29" s="21">
        <f>'Museum Results'!$E29</f>
        <v>0.17199999999999999</v>
      </c>
      <c r="U29" s="22">
        <f>'Museum Results'!$F29</f>
        <v>161</v>
      </c>
      <c r="V29" s="23">
        <f t="shared" si="3"/>
        <v>4.1999999999999982E-2</v>
      </c>
    </row>
    <row r="30" spans="1:22" x14ac:dyDescent="0.15">
      <c r="B30" s="6"/>
      <c r="C30" s="7"/>
      <c r="E30" s="6"/>
      <c r="F30" s="8"/>
      <c r="I30" s="21"/>
      <c r="J30" s="24"/>
      <c r="K30" s="20"/>
      <c r="P30" s="6"/>
      <c r="Q30" s="8"/>
      <c r="T30" s="21"/>
      <c r="U30" s="24"/>
      <c r="V30" s="20"/>
    </row>
    <row r="31" spans="1:22" x14ac:dyDescent="0.15">
      <c r="B31" s="6"/>
      <c r="C31" s="7"/>
      <c r="E31" s="6"/>
      <c r="F31" s="8"/>
      <c r="I31" s="21"/>
      <c r="J31" s="24"/>
      <c r="K31" s="20"/>
      <c r="P31" s="6"/>
      <c r="Q31" s="8"/>
      <c r="T31" s="21"/>
      <c r="U31" s="24"/>
      <c r="V31" s="20"/>
    </row>
    <row r="32" spans="1:22" ht="14" x14ac:dyDescent="0.15">
      <c r="A32" s="3" t="s">
        <v>47</v>
      </c>
      <c r="B32" s="6"/>
      <c r="C32" s="7"/>
      <c r="E32" s="6"/>
      <c r="F32" s="8"/>
      <c r="I32" s="21"/>
      <c r="J32" s="24"/>
      <c r="K32" s="20"/>
      <c r="P32" s="6"/>
      <c r="Q32" s="8"/>
      <c r="T32" s="21"/>
      <c r="U32" s="24"/>
      <c r="V32" s="20"/>
    </row>
    <row r="33" spans="1:22" ht="14" x14ac:dyDescent="0.15">
      <c r="A33" s="4" t="s">
        <v>1</v>
      </c>
      <c r="B33" s="9" t="s">
        <v>2</v>
      </c>
      <c r="C33" s="4" t="s">
        <v>3</v>
      </c>
      <c r="E33" s="9" t="s">
        <v>2</v>
      </c>
      <c r="F33" s="10" t="s">
        <v>3</v>
      </c>
      <c r="G33" s="10" t="s">
        <v>8</v>
      </c>
      <c r="I33" s="16" t="s">
        <v>2</v>
      </c>
      <c r="J33" s="17" t="s">
        <v>3</v>
      </c>
      <c r="K33" s="15" t="s">
        <v>8</v>
      </c>
      <c r="P33" s="9" t="s">
        <v>2</v>
      </c>
      <c r="Q33" s="10" t="s">
        <v>3</v>
      </c>
      <c r="R33" s="10" t="s">
        <v>8</v>
      </c>
      <c r="T33" s="16" t="s">
        <v>2</v>
      </c>
      <c r="U33" s="17" t="s">
        <v>3</v>
      </c>
      <c r="V33" s="15" t="s">
        <v>8</v>
      </c>
    </row>
    <row r="34" spans="1:22" ht="14" x14ac:dyDescent="0.15">
      <c r="A34" s="5" t="s">
        <v>35</v>
      </c>
      <c r="B34" s="6">
        <v>6.0000000000000001E-3</v>
      </c>
      <c r="C34" s="7">
        <v>322</v>
      </c>
      <c r="E34" s="6">
        <v>6.0000000000000001E-3</v>
      </c>
      <c r="F34" s="7">
        <v>212</v>
      </c>
      <c r="G34" s="6">
        <f>E34-$B34</f>
        <v>0</v>
      </c>
      <c r="I34" s="21">
        <f>'Museum Results'!$E34</f>
        <v>4.0000000000000001E-3</v>
      </c>
      <c r="J34" s="22">
        <f>'Museum Results'!$F34</f>
        <v>4</v>
      </c>
      <c r="K34" s="23">
        <f t="shared" ref="K34:K44" si="6">I34-E34</f>
        <v>-2E-3</v>
      </c>
      <c r="P34" s="6">
        <v>6.0000000000000001E-3</v>
      </c>
      <c r="Q34" s="7">
        <v>57</v>
      </c>
      <c r="R34" s="6">
        <f>P34-$B34</f>
        <v>0</v>
      </c>
      <c r="T34" s="21">
        <f>'Museum Results'!$E34</f>
        <v>4.0000000000000001E-3</v>
      </c>
      <c r="U34" s="22">
        <f>'Museum Results'!$F34</f>
        <v>4</v>
      </c>
      <c r="V34" s="23">
        <f t="shared" ref="V34:V44" si="7">T34-P34</f>
        <v>-2E-3</v>
      </c>
    </row>
    <row r="35" spans="1:22" ht="14" x14ac:dyDescent="0.15">
      <c r="A35" s="5" t="s">
        <v>36</v>
      </c>
      <c r="B35" s="6">
        <v>0.65100000000000002</v>
      </c>
      <c r="C35" s="7">
        <v>32518</v>
      </c>
      <c r="E35" s="6">
        <v>0.66600000000000004</v>
      </c>
      <c r="F35" s="7">
        <v>24691</v>
      </c>
      <c r="G35" s="6">
        <f t="shared" ref="G35:G44" si="8">E35-$B35</f>
        <v>1.5000000000000013E-2</v>
      </c>
      <c r="I35" s="21">
        <f>'Museum Results'!$E35</f>
        <v>0.76700000000000002</v>
      </c>
      <c r="J35" s="22">
        <f>'Museum Results'!$F35</f>
        <v>691</v>
      </c>
      <c r="K35" s="23">
        <f t="shared" si="6"/>
        <v>0.10099999999999998</v>
      </c>
      <c r="P35" s="6">
        <v>0.65600000000000003</v>
      </c>
      <c r="Q35" s="7">
        <v>6070</v>
      </c>
      <c r="R35" s="6">
        <f t="shared" ref="R35:R44" si="9">P35-$B35</f>
        <v>5.0000000000000044E-3</v>
      </c>
      <c r="T35" s="21">
        <f>'Museum Results'!$E35</f>
        <v>0.76700000000000002</v>
      </c>
      <c r="U35" s="22">
        <f>'Museum Results'!$F35</f>
        <v>691</v>
      </c>
      <c r="V35" s="23">
        <f t="shared" si="7"/>
        <v>0.11099999999999999</v>
      </c>
    </row>
    <row r="36" spans="1:22" ht="14" x14ac:dyDescent="0.15">
      <c r="A36" s="5" t="s">
        <v>37</v>
      </c>
      <c r="B36" s="6">
        <v>0.31</v>
      </c>
      <c r="C36" s="7">
        <v>15499</v>
      </c>
      <c r="E36" s="6">
        <v>0.255</v>
      </c>
      <c r="F36" s="7">
        <v>9445</v>
      </c>
      <c r="G36" s="6">
        <f t="shared" si="8"/>
        <v>-5.4999999999999993E-2</v>
      </c>
      <c r="I36" s="21">
        <f>'Museum Results'!$E36</f>
        <v>0.14399999999999999</v>
      </c>
      <c r="J36" s="22">
        <f>'Museum Results'!$F36</f>
        <v>130</v>
      </c>
      <c r="K36" s="23">
        <f t="shared" si="6"/>
        <v>-0.11100000000000002</v>
      </c>
      <c r="P36" s="6">
        <v>0.27100000000000002</v>
      </c>
      <c r="Q36" s="7">
        <v>2504</v>
      </c>
      <c r="R36" s="6">
        <f t="shared" si="9"/>
        <v>-3.8999999999999979E-2</v>
      </c>
      <c r="T36" s="21">
        <f>'Museum Results'!$E36</f>
        <v>0.14399999999999999</v>
      </c>
      <c r="U36" s="22">
        <f>'Museum Results'!$F36</f>
        <v>130</v>
      </c>
      <c r="V36" s="23">
        <f t="shared" si="7"/>
        <v>-0.12700000000000003</v>
      </c>
    </row>
    <row r="37" spans="1:22" ht="14" x14ac:dyDescent="0.15">
      <c r="A37" s="5" t="s">
        <v>38</v>
      </c>
      <c r="B37" s="6">
        <v>0.20399999999999999</v>
      </c>
      <c r="C37" s="7">
        <v>10185</v>
      </c>
      <c r="E37" s="6">
        <v>0.13</v>
      </c>
      <c r="F37" s="7">
        <v>4839</v>
      </c>
      <c r="G37" s="6">
        <f t="shared" si="8"/>
        <v>-7.3999999999999982E-2</v>
      </c>
      <c r="I37" s="21">
        <f>'Museum Results'!$E37</f>
        <v>0.121</v>
      </c>
      <c r="J37" s="22">
        <f>'Museum Results'!$F37</f>
        <v>109</v>
      </c>
      <c r="K37" s="23">
        <f t="shared" si="6"/>
        <v>-9.000000000000008E-3</v>
      </c>
      <c r="P37" s="6">
        <v>0.11899999999999999</v>
      </c>
      <c r="Q37" s="7">
        <v>1098</v>
      </c>
      <c r="R37" s="6">
        <f t="shared" si="9"/>
        <v>-8.4999999999999992E-2</v>
      </c>
      <c r="T37" s="21">
        <f>'Museum Results'!$E37</f>
        <v>0.121</v>
      </c>
      <c r="U37" s="22">
        <f>'Museum Results'!$F37</f>
        <v>109</v>
      </c>
      <c r="V37" s="23">
        <f t="shared" si="7"/>
        <v>2.0000000000000018E-3</v>
      </c>
    </row>
    <row r="38" spans="1:22" ht="14" x14ac:dyDescent="0.15">
      <c r="A38" s="5" t="s">
        <v>39</v>
      </c>
      <c r="B38" s="6">
        <v>0.40899999999999997</v>
      </c>
      <c r="C38" s="7">
        <v>20438</v>
      </c>
      <c r="E38" s="6">
        <v>0.34499999999999997</v>
      </c>
      <c r="F38" s="7">
        <v>12814</v>
      </c>
      <c r="G38" s="6">
        <f t="shared" si="8"/>
        <v>-6.4000000000000001E-2</v>
      </c>
      <c r="I38" s="21">
        <f>'Museum Results'!$E38</f>
        <v>0.21</v>
      </c>
      <c r="J38" s="22">
        <f>'Museum Results'!$F38</f>
        <v>189</v>
      </c>
      <c r="K38" s="23">
        <f t="shared" si="6"/>
        <v>-0.13499999999999998</v>
      </c>
      <c r="P38" s="6">
        <v>0.40899999999999997</v>
      </c>
      <c r="Q38" s="7">
        <v>3787</v>
      </c>
      <c r="R38" s="6">
        <f t="shared" si="9"/>
        <v>0</v>
      </c>
      <c r="T38" s="21">
        <f>'Museum Results'!$E38</f>
        <v>0.21</v>
      </c>
      <c r="U38" s="22">
        <f>'Museum Results'!$F38</f>
        <v>189</v>
      </c>
      <c r="V38" s="23">
        <f t="shared" si="7"/>
        <v>-0.19899999999999998</v>
      </c>
    </row>
    <row r="39" spans="1:22" ht="14" x14ac:dyDescent="0.15">
      <c r="A39" s="5" t="s">
        <v>40</v>
      </c>
      <c r="B39" s="6">
        <v>6.6000000000000003E-2</v>
      </c>
      <c r="C39" s="7">
        <v>3280</v>
      </c>
      <c r="E39" s="6">
        <v>2.3E-2</v>
      </c>
      <c r="F39" s="7">
        <v>865</v>
      </c>
      <c r="G39" s="6">
        <f t="shared" si="8"/>
        <v>-4.3000000000000003E-2</v>
      </c>
      <c r="I39" s="21">
        <f>'Museum Results'!$E39</f>
        <v>3.0000000000000001E-3</v>
      </c>
      <c r="J39" s="22">
        <f>'Museum Results'!$F39</f>
        <v>3</v>
      </c>
      <c r="K39" s="23">
        <f t="shared" si="6"/>
        <v>-0.02</v>
      </c>
      <c r="P39" s="6">
        <v>2.9000000000000001E-2</v>
      </c>
      <c r="Q39" s="7">
        <v>264</v>
      </c>
      <c r="R39" s="6">
        <f t="shared" si="9"/>
        <v>-3.7000000000000005E-2</v>
      </c>
      <c r="T39" s="21">
        <f>'Museum Results'!$E39</f>
        <v>3.0000000000000001E-3</v>
      </c>
      <c r="U39" s="22">
        <f>'Museum Results'!$F39</f>
        <v>3</v>
      </c>
      <c r="V39" s="23">
        <f t="shared" si="7"/>
        <v>-2.6000000000000002E-2</v>
      </c>
    </row>
    <row r="40" spans="1:22" ht="14" x14ac:dyDescent="0.15">
      <c r="A40" s="5" t="s">
        <v>41</v>
      </c>
      <c r="B40" s="6">
        <v>0.14599999999999999</v>
      </c>
      <c r="C40" s="7">
        <v>7273</v>
      </c>
      <c r="E40" s="6">
        <v>0.14399999999999999</v>
      </c>
      <c r="F40" s="7">
        <v>5352</v>
      </c>
      <c r="G40" s="6">
        <f t="shared" si="8"/>
        <v>-2.0000000000000018E-3</v>
      </c>
      <c r="I40" s="21">
        <f>'Museum Results'!$E40</f>
        <v>0.04</v>
      </c>
      <c r="J40" s="22">
        <f>'Museum Results'!$F40</f>
        <v>36</v>
      </c>
      <c r="K40" s="23">
        <f t="shared" si="6"/>
        <v>-0.10399999999999998</v>
      </c>
      <c r="P40" s="6">
        <v>0.14699999999999999</v>
      </c>
      <c r="Q40" s="7">
        <v>1362</v>
      </c>
      <c r="R40" s="6">
        <f t="shared" si="9"/>
        <v>1.0000000000000009E-3</v>
      </c>
      <c r="T40" s="21">
        <f>'Museum Results'!$E40</f>
        <v>0.04</v>
      </c>
      <c r="U40" s="22">
        <f>'Museum Results'!$F40</f>
        <v>36</v>
      </c>
      <c r="V40" s="23">
        <f t="shared" si="7"/>
        <v>-0.10699999999999998</v>
      </c>
    </row>
    <row r="41" spans="1:22" ht="14" x14ac:dyDescent="0.15">
      <c r="A41" s="5" t="s">
        <v>42</v>
      </c>
      <c r="B41" s="6">
        <v>0.50600000000000001</v>
      </c>
      <c r="C41" s="7">
        <v>25254</v>
      </c>
      <c r="E41" s="6">
        <v>0.56000000000000005</v>
      </c>
      <c r="F41" s="7">
        <v>20769</v>
      </c>
      <c r="G41" s="6">
        <f t="shared" si="8"/>
        <v>5.4000000000000048E-2</v>
      </c>
      <c r="I41" s="21">
        <f>'Museum Results'!$E41</f>
        <v>0.42199999999999999</v>
      </c>
      <c r="J41" s="22">
        <f>'Museum Results'!$F41</f>
        <v>380</v>
      </c>
      <c r="K41" s="23">
        <f t="shared" si="6"/>
        <v>-0.13800000000000007</v>
      </c>
      <c r="P41" s="6">
        <v>0.58799999999999997</v>
      </c>
      <c r="Q41" s="7">
        <v>5440</v>
      </c>
      <c r="R41" s="6">
        <f t="shared" si="9"/>
        <v>8.1999999999999962E-2</v>
      </c>
      <c r="T41" s="21">
        <f>'Museum Results'!$E41</f>
        <v>0.42199999999999999</v>
      </c>
      <c r="U41" s="22">
        <f>'Museum Results'!$F41</f>
        <v>380</v>
      </c>
      <c r="V41" s="23">
        <f t="shared" si="7"/>
        <v>-0.16599999999999998</v>
      </c>
    </row>
    <row r="42" spans="1:22" ht="14" x14ac:dyDescent="0.15">
      <c r="A42" s="5" t="s">
        <v>43</v>
      </c>
      <c r="B42" s="6">
        <v>0.39</v>
      </c>
      <c r="C42" s="7">
        <v>19491</v>
      </c>
      <c r="E42" s="6">
        <v>0.38500000000000001</v>
      </c>
      <c r="F42" s="7">
        <v>14288</v>
      </c>
      <c r="G42" s="6">
        <f t="shared" si="8"/>
        <v>-5.0000000000000044E-3</v>
      </c>
      <c r="I42" s="21">
        <f>'Museum Results'!$E42</f>
        <v>0.38800000000000001</v>
      </c>
      <c r="J42" s="22">
        <f>'Museum Results'!$F42</f>
        <v>350</v>
      </c>
      <c r="K42" s="23">
        <f t="shared" si="6"/>
        <v>3.0000000000000027E-3</v>
      </c>
      <c r="P42" s="6">
        <v>0.38400000000000001</v>
      </c>
      <c r="Q42" s="7">
        <v>3549</v>
      </c>
      <c r="R42" s="6">
        <f t="shared" si="9"/>
        <v>-6.0000000000000053E-3</v>
      </c>
      <c r="T42" s="21">
        <f>'Museum Results'!$E42</f>
        <v>0.38800000000000001</v>
      </c>
      <c r="U42" s="22">
        <f>'Museum Results'!$F42</f>
        <v>350</v>
      </c>
      <c r="V42" s="23">
        <f t="shared" si="7"/>
        <v>4.0000000000000036E-3</v>
      </c>
    </row>
    <row r="43" spans="1:22" ht="14" x14ac:dyDescent="0.15">
      <c r="A43" s="5" t="s">
        <v>7</v>
      </c>
      <c r="B43" s="6">
        <v>1.4999999999999999E-2</v>
      </c>
      <c r="C43" s="7">
        <v>736</v>
      </c>
      <c r="E43" s="6">
        <v>1.7000000000000001E-2</v>
      </c>
      <c r="F43" s="7">
        <v>613</v>
      </c>
      <c r="G43" s="6">
        <f t="shared" si="8"/>
        <v>2.0000000000000018E-3</v>
      </c>
      <c r="I43" s="21">
        <f>'Museum Results'!$E43</f>
        <v>0.02</v>
      </c>
      <c r="J43" s="22">
        <f>'Museum Results'!$F43</f>
        <v>18</v>
      </c>
      <c r="K43" s="23">
        <f t="shared" si="6"/>
        <v>2.9999999999999992E-3</v>
      </c>
      <c r="P43" s="6">
        <v>1.4E-2</v>
      </c>
      <c r="Q43" s="7">
        <v>130</v>
      </c>
      <c r="R43" s="6">
        <f t="shared" si="9"/>
        <v>-9.9999999999999915E-4</v>
      </c>
      <c r="T43" s="21">
        <f>'Museum Results'!$E43</f>
        <v>0.02</v>
      </c>
      <c r="U43" s="22">
        <f>'Museum Results'!$F43</f>
        <v>18</v>
      </c>
      <c r="V43" s="23">
        <f t="shared" si="7"/>
        <v>6.0000000000000001E-3</v>
      </c>
    </row>
    <row r="44" spans="1:22" ht="14" x14ac:dyDescent="0.15">
      <c r="A44" s="5" t="s">
        <v>4</v>
      </c>
      <c r="B44" s="6">
        <v>8.8999999999999996E-2</v>
      </c>
      <c r="C44" s="7">
        <v>4467</v>
      </c>
      <c r="E44" s="6">
        <v>9.0999999999999998E-2</v>
      </c>
      <c r="F44" s="7">
        <v>3363</v>
      </c>
      <c r="G44" s="6">
        <f t="shared" si="8"/>
        <v>2.0000000000000018E-3</v>
      </c>
      <c r="I44" s="21">
        <f>'Museum Results'!$E44</f>
        <v>0.121</v>
      </c>
      <c r="J44" s="22">
        <f>'Museum Results'!$F44</f>
        <v>109</v>
      </c>
      <c r="K44" s="23">
        <f t="shared" si="6"/>
        <v>0.03</v>
      </c>
      <c r="P44" s="6">
        <v>8.2000000000000003E-2</v>
      </c>
      <c r="Q44" s="7">
        <v>760</v>
      </c>
      <c r="R44" s="6">
        <f t="shared" si="9"/>
        <v>-6.9999999999999923E-3</v>
      </c>
      <c r="T44" s="21">
        <f>'Museum Results'!$E44</f>
        <v>0.121</v>
      </c>
      <c r="U44" s="22">
        <f>'Museum Results'!$F44</f>
        <v>109</v>
      </c>
      <c r="V44" s="23">
        <f t="shared" si="7"/>
        <v>3.8999999999999993E-2</v>
      </c>
    </row>
    <row r="45" spans="1:22" x14ac:dyDescent="0.15">
      <c r="B45" s="6"/>
      <c r="C45" s="7"/>
      <c r="E45" s="6"/>
      <c r="F45" s="8"/>
      <c r="I45" s="21"/>
      <c r="J45" s="24"/>
      <c r="K45" s="20"/>
      <c r="P45" s="6"/>
      <c r="Q45" s="8"/>
      <c r="T45" s="21"/>
      <c r="U45" s="24"/>
      <c r="V45" s="20"/>
    </row>
    <row r="48" spans="1:22" ht="28" x14ac:dyDescent="0.15">
      <c r="A48" s="12" t="s">
        <v>10</v>
      </c>
    </row>
    <row r="49" spans="1:24" ht="15" x14ac:dyDescent="0.2">
      <c r="A49" s="12"/>
      <c r="M49"/>
    </row>
    <row r="50" spans="1:24" ht="15" x14ac:dyDescent="0.2">
      <c r="M50"/>
      <c r="N50"/>
    </row>
    <row r="51" spans="1:24" ht="50" customHeight="1" x14ac:dyDescent="0.15">
      <c r="A51" s="99" t="s">
        <v>181</v>
      </c>
      <c r="B51" s="99"/>
      <c r="C51" s="99"/>
      <c r="D51" s="99"/>
      <c r="E51" s="99"/>
      <c r="F51" s="99"/>
      <c r="G51" s="99"/>
      <c r="H51" s="99"/>
      <c r="I51" s="99"/>
      <c r="J51" s="99"/>
      <c r="K51" s="99"/>
      <c r="L51" s="99"/>
      <c r="M51" s="99"/>
      <c r="N51" s="99"/>
      <c r="O51" s="99"/>
      <c r="P51" s="99"/>
      <c r="Q51" s="99"/>
      <c r="R51" s="99"/>
      <c r="S51" s="99"/>
      <c r="T51" s="99"/>
      <c r="U51" s="99"/>
      <c r="V51" s="99"/>
      <c r="W51" s="99"/>
      <c r="X51" s="99"/>
    </row>
    <row r="52" spans="1:24" ht="13" customHeight="1" x14ac:dyDescent="0.2">
      <c r="J52"/>
      <c r="K52"/>
      <c r="L52"/>
      <c r="M52"/>
      <c r="N52"/>
    </row>
    <row r="53" spans="1:24" ht="13" customHeight="1" x14ac:dyDescent="0.2">
      <c r="J53"/>
      <c r="K53"/>
      <c r="L53"/>
      <c r="M53"/>
      <c r="N53"/>
    </row>
    <row r="54" spans="1:24" ht="13" customHeight="1" x14ac:dyDescent="0.2">
      <c r="J54"/>
      <c r="K54"/>
      <c r="L54"/>
      <c r="N54"/>
    </row>
    <row r="55" spans="1:24" ht="13" customHeight="1" x14ac:dyDescent="0.2">
      <c r="J55"/>
      <c r="K55"/>
      <c r="L55"/>
    </row>
  </sheetData>
  <sheetProtection algorithmName="SHA-512" hashValue="MnRoS1zE4oVCmajPSOYP0cWYnVPrppvRXgVsypBvgsvnJPF1JMaVenRAjbI8+y4j8bFJt7hhzlNAOMBVrPGAzA==" saltValue="L8M4JqMeMjlXTfx+CTL3ug==" spinCount="100000" sheet="1" objects="1" scenarios="1"/>
  <sortState xmlns:xlrd2="http://schemas.microsoft.com/office/spreadsheetml/2017/richdata2" ref="O6:O45">
    <sortCondition ref="O6:O45"/>
  </sortState>
  <mergeCells count="6">
    <mergeCell ref="A51:X51"/>
    <mergeCell ref="A1:X1"/>
    <mergeCell ref="B3:C3"/>
    <mergeCell ref="I3:J3"/>
    <mergeCell ref="T3:U3"/>
    <mergeCell ref="A2:X2"/>
  </mergeCells>
  <conditionalFormatting sqref="G9:G13">
    <cfRule type="cellIs" dxfId="137" priority="1132" operator="lessThanOrEqual">
      <formula>-0.05</formula>
    </cfRule>
    <cfRule type="cellIs" dxfId="136" priority="1131" operator="greaterThanOrEqual">
      <formula>0.05</formula>
    </cfRule>
  </conditionalFormatting>
  <conditionalFormatting sqref="G19:G29">
    <cfRule type="cellIs" dxfId="135" priority="1070" operator="lessThanOrEqual">
      <formula>-0.05</formula>
    </cfRule>
    <cfRule type="cellIs" dxfId="134" priority="1069" operator="greaterThanOrEqual">
      <formula>0.05</formula>
    </cfRule>
  </conditionalFormatting>
  <conditionalFormatting sqref="G34:G44">
    <cfRule type="cellIs" dxfId="133" priority="1072" operator="lessThanOrEqual">
      <formula>-0.05</formula>
    </cfRule>
    <cfRule type="cellIs" dxfId="132" priority="1071" operator="greaterThanOrEqual">
      <formula>0.05</formula>
    </cfRule>
  </conditionalFormatting>
  <conditionalFormatting sqref="K9:K13">
    <cfRule type="cellIs" dxfId="131" priority="1056" operator="greaterThanOrEqual">
      <formula>0.05</formula>
    </cfRule>
    <cfRule type="cellIs" dxfId="130" priority="1055" operator="lessThanOrEqual">
      <formula>-0.05</formula>
    </cfRule>
  </conditionalFormatting>
  <conditionalFormatting sqref="K19:K29">
    <cfRule type="cellIs" dxfId="129" priority="1054" operator="greaterThanOrEqual">
      <formula>0.05</formula>
    </cfRule>
    <cfRule type="cellIs" dxfId="128" priority="1053" operator="lessThanOrEqual">
      <formula>-0.05</formula>
    </cfRule>
  </conditionalFormatting>
  <conditionalFormatting sqref="K34:K44">
    <cfRule type="cellIs" dxfId="127" priority="1051" operator="lessThanOrEqual">
      <formula>-0.05</formula>
    </cfRule>
    <cfRule type="cellIs" dxfId="126" priority="1052" operator="greaterThanOrEqual">
      <formula>0.05</formula>
    </cfRule>
  </conditionalFormatting>
  <conditionalFormatting sqref="R9:R13">
    <cfRule type="cellIs" dxfId="125" priority="564" operator="lessThanOrEqual">
      <formula>-0.05</formula>
    </cfRule>
    <cfRule type="cellIs" dxfId="124" priority="563" operator="greaterThanOrEqual">
      <formula>0.05</formula>
    </cfRule>
  </conditionalFormatting>
  <conditionalFormatting sqref="R19:R29">
    <cfRule type="cellIs" dxfId="123" priority="502" operator="lessThanOrEqual">
      <formula>-0.05</formula>
    </cfRule>
    <cfRule type="cellIs" dxfId="122" priority="501" operator="greaterThanOrEqual">
      <formula>0.05</formula>
    </cfRule>
  </conditionalFormatting>
  <conditionalFormatting sqref="R34:R44">
    <cfRule type="cellIs" dxfId="121" priority="504" operator="lessThanOrEqual">
      <formula>-0.05</formula>
    </cfRule>
    <cfRule type="cellIs" dxfId="120" priority="503" operator="greaterThanOrEqual">
      <formula>0.05</formula>
    </cfRule>
  </conditionalFormatting>
  <conditionalFormatting sqref="V9:V13">
    <cfRule type="cellIs" dxfId="119" priority="488" operator="greaterThanOrEqual">
      <formula>0.05</formula>
    </cfRule>
    <cfRule type="cellIs" dxfId="118" priority="487" operator="lessThanOrEqual">
      <formula>-0.05</formula>
    </cfRule>
  </conditionalFormatting>
  <conditionalFormatting sqref="V19:V29">
    <cfRule type="cellIs" dxfId="117" priority="486" operator="greaterThanOrEqual">
      <formula>0.05</formula>
    </cfRule>
    <cfRule type="cellIs" dxfId="116" priority="485" operator="lessThanOrEqual">
      <formula>-0.05</formula>
    </cfRule>
  </conditionalFormatting>
  <conditionalFormatting sqref="V34:V44">
    <cfRule type="cellIs" dxfId="115" priority="484" operator="greaterThanOrEqual">
      <formula>0.05</formula>
    </cfRule>
    <cfRule type="cellIs" dxfId="114" priority="483" operator="lessThanOrEqual">
      <formula>-0.05</formula>
    </cfRule>
  </conditionalFormatting>
  <hyperlinks>
    <hyperlink ref="B3:C3" location="'Museum Results'!A1" display="Back to Museum Results Tab" xr:uid="{B7414AC3-FC39-4AA8-A70B-3871DB0BF721}"/>
    <hyperlink ref="A51" r:id="rId1" location="page/11" display="Find out more about the four layers of data included in your enrollment at no additional cost" xr:uid="{2BE0EDF2-72C6-F64D-8636-8291AC6054D3}"/>
    <hyperlink ref="A51:X51" r:id="rId2" display="Find out more about the layers of data included in your enrollment at no additional cost" xr:uid="{E731F485-E4FB-364D-8F8D-26408958FB2A}"/>
  </hyperlinks>
  <pageMargins left="0.75" right="0.75" top="1" bottom="1" header="0.5" footer="0.5"/>
  <pageSetup orientation="portrait" horizontalDpi="0" verticalDpi="0" r:id="rId3"/>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18A24-5F08-184E-BDE4-45F5DEE8F18B}">
  <sheetPr codeName="Sheet4">
    <tabColor theme="5" tint="0.39997558519241921"/>
  </sheetPr>
  <dimension ref="A1:X50"/>
  <sheetViews>
    <sheetView zoomScaleNormal="100" workbookViewId="0">
      <pane ySplit="4" topLeftCell="A5" activePane="bottomLeft" state="frozen"/>
      <selection activeCell="X74" sqref="X74"/>
      <selection pane="bottomLeft" activeCell="P50" sqref="P50"/>
    </sheetView>
  </sheetViews>
  <sheetFormatPr baseColWidth="10" defaultColWidth="8.83203125" defaultRowHeight="13" x14ac:dyDescent="0.15"/>
  <cols>
    <col min="1" max="1" width="51" style="5" customWidth="1"/>
    <col min="2" max="4" width="8.83203125" style="2"/>
    <col min="5" max="5" width="8.83203125" style="2" customWidth="1"/>
    <col min="6" max="6" width="8.83203125" style="2"/>
    <col min="7" max="7" width="10.5" style="2" customWidth="1"/>
    <col min="8" max="10" width="8.83203125" style="2"/>
    <col min="11" max="11" width="10.5" style="2" customWidth="1"/>
    <col min="12" max="12" width="8.83203125" style="2"/>
    <col min="13" max="13" width="27.5" style="26" customWidth="1"/>
    <col min="14" max="16384" width="8.83203125" style="2"/>
  </cols>
  <sheetData>
    <row r="1" spans="1:15" ht="50" customHeight="1" x14ac:dyDescent="0.2">
      <c r="A1" s="96" t="s">
        <v>44</v>
      </c>
      <c r="B1" s="96"/>
      <c r="C1" s="96"/>
      <c r="D1" s="96"/>
      <c r="E1" s="96"/>
      <c r="F1" s="96"/>
      <c r="G1" s="96"/>
      <c r="H1" s="96"/>
      <c r="I1" s="96"/>
      <c r="J1" s="96"/>
      <c r="K1" s="96"/>
      <c r="L1" s="96"/>
      <c r="M1" s="96"/>
      <c r="N1"/>
      <c r="O1"/>
    </row>
    <row r="2" spans="1:15" ht="35" customHeight="1" x14ac:dyDescent="0.15">
      <c r="A2" s="97" t="s">
        <v>100</v>
      </c>
      <c r="B2" s="97"/>
      <c r="C2" s="97"/>
      <c r="D2" s="97"/>
      <c r="E2" s="97"/>
      <c r="F2" s="97"/>
      <c r="G2" s="97"/>
      <c r="H2" s="97"/>
      <c r="I2" s="97"/>
      <c r="J2" s="97"/>
      <c r="K2" s="97"/>
      <c r="L2" s="97"/>
      <c r="M2" s="97"/>
    </row>
    <row r="3" spans="1:15" ht="50" customHeight="1" x14ac:dyDescent="0.15">
      <c r="A3" s="1" t="s">
        <v>11</v>
      </c>
      <c r="B3" s="104" t="s">
        <v>0</v>
      </c>
      <c r="C3" s="104"/>
      <c r="E3" s="13" t="s">
        <v>32</v>
      </c>
      <c r="F3" s="13"/>
      <c r="G3" s="13" t="s">
        <v>20</v>
      </c>
      <c r="I3" s="98" t="str">
        <f>'Museum Results'!$E3</f>
        <v>Wilkening Pottery Museum</v>
      </c>
      <c r="J3" s="98"/>
      <c r="K3" s="13" t="s">
        <v>21</v>
      </c>
      <c r="M3" s="13" t="s">
        <v>32</v>
      </c>
    </row>
    <row r="4" spans="1:15" ht="14" x14ac:dyDescent="0.15">
      <c r="A4" s="3" t="s">
        <v>12</v>
      </c>
      <c r="E4" s="20"/>
      <c r="F4" s="20"/>
      <c r="G4" s="20"/>
      <c r="I4" s="20"/>
      <c r="J4" s="20"/>
      <c r="K4" s="20"/>
      <c r="M4" s="13" t="s">
        <v>33</v>
      </c>
    </row>
    <row r="5" spans="1:15" ht="14" x14ac:dyDescent="0.15">
      <c r="E5" s="20"/>
      <c r="F5" s="20"/>
      <c r="G5" s="20"/>
      <c r="I5" s="20"/>
      <c r="J5" s="20"/>
      <c r="K5" s="20"/>
      <c r="M5" s="13" t="s">
        <v>25</v>
      </c>
    </row>
    <row r="6" spans="1:15" ht="42" x14ac:dyDescent="0.15">
      <c r="E6" s="20"/>
      <c r="F6" s="20"/>
      <c r="G6" s="20"/>
      <c r="I6" s="20"/>
      <c r="J6" s="20"/>
      <c r="K6" s="20"/>
      <c r="M6" s="26" t="s">
        <v>48</v>
      </c>
    </row>
    <row r="7" spans="1:15" ht="14" x14ac:dyDescent="0.15">
      <c r="A7" s="3" t="s">
        <v>45</v>
      </c>
    </row>
    <row r="8" spans="1:15" ht="14" x14ac:dyDescent="0.15">
      <c r="A8" s="4" t="s">
        <v>1</v>
      </c>
      <c r="B8" s="4" t="s">
        <v>2</v>
      </c>
      <c r="C8" s="4" t="s">
        <v>3</v>
      </c>
      <c r="E8" s="4" t="s">
        <v>2</v>
      </c>
      <c r="F8" s="4" t="s">
        <v>3</v>
      </c>
      <c r="G8" s="10" t="s">
        <v>8</v>
      </c>
      <c r="I8" s="15" t="s">
        <v>2</v>
      </c>
      <c r="J8" s="15" t="s">
        <v>3</v>
      </c>
      <c r="K8" s="15" t="s">
        <v>8</v>
      </c>
    </row>
    <row r="9" spans="1:15" ht="85" customHeight="1" x14ac:dyDescent="0.2">
      <c r="A9" s="5" t="s">
        <v>35</v>
      </c>
      <c r="B9" s="6">
        <v>0.28399999999999997</v>
      </c>
      <c r="C9" s="7">
        <v>25630</v>
      </c>
      <c r="E9" s="6">
        <v>0.308</v>
      </c>
      <c r="F9" s="7">
        <v>2909</v>
      </c>
      <c r="G9" s="6">
        <f>E9-$B9</f>
        <v>2.4000000000000021E-2</v>
      </c>
      <c r="I9" s="21">
        <f>'Museum Results'!$E9</f>
        <v>0.24</v>
      </c>
      <c r="J9" s="22">
        <f>'Museum Results'!$F9</f>
        <v>226</v>
      </c>
      <c r="K9" s="23">
        <f>I9-E9</f>
        <v>-6.8000000000000005E-2</v>
      </c>
      <c r="M9"/>
      <c r="N9"/>
      <c r="O9"/>
    </row>
    <row r="10" spans="1:15" ht="14" customHeight="1" x14ac:dyDescent="0.2">
      <c r="A10" s="5" t="s">
        <v>36</v>
      </c>
      <c r="B10" s="6">
        <v>0.28899999999999998</v>
      </c>
      <c r="C10" s="7">
        <v>26086</v>
      </c>
      <c r="E10" s="6">
        <v>0.31</v>
      </c>
      <c r="F10" s="7">
        <v>2930</v>
      </c>
      <c r="G10" s="6">
        <f t="shared" ref="G10:G13" si="0">E10-$B10</f>
        <v>2.1000000000000019E-2</v>
      </c>
      <c r="I10" s="21">
        <f>'Museum Results'!$E10</f>
        <v>0.308</v>
      </c>
      <c r="J10" s="22">
        <f>'Museum Results'!$F10</f>
        <v>290</v>
      </c>
      <c r="K10" s="23">
        <f>I10-E10</f>
        <v>-2.0000000000000018E-3</v>
      </c>
      <c r="M10"/>
      <c r="N10"/>
      <c r="O10"/>
    </row>
    <row r="11" spans="1:15" ht="14" customHeight="1" x14ac:dyDescent="0.2">
      <c r="A11" s="5" t="s">
        <v>37</v>
      </c>
      <c r="B11" s="6">
        <v>0.22</v>
      </c>
      <c r="C11" s="7">
        <v>19829</v>
      </c>
      <c r="E11" s="6">
        <v>0.20200000000000001</v>
      </c>
      <c r="F11" s="7">
        <v>1908</v>
      </c>
      <c r="G11" s="6">
        <f t="shared" si="0"/>
        <v>-1.7999999999999988E-2</v>
      </c>
      <c r="I11" s="21">
        <f>'Museum Results'!$E11</f>
        <v>0.29599999999999999</v>
      </c>
      <c r="J11" s="22">
        <f>'Museum Results'!$F11</f>
        <v>279</v>
      </c>
      <c r="K11" s="23">
        <f>I11-E11</f>
        <v>9.3999999999999972E-2</v>
      </c>
      <c r="M11"/>
      <c r="N11"/>
      <c r="O11"/>
    </row>
    <row r="12" spans="1:15" ht="14" x14ac:dyDescent="0.15">
      <c r="A12" s="5" t="s">
        <v>38</v>
      </c>
      <c r="B12" s="6">
        <v>0.17599999999999999</v>
      </c>
      <c r="C12" s="7">
        <v>15912</v>
      </c>
      <c r="E12" s="6">
        <v>0.16200000000000001</v>
      </c>
      <c r="F12" s="7">
        <v>1531</v>
      </c>
      <c r="G12" s="6">
        <f t="shared" si="0"/>
        <v>-1.3999999999999985E-2</v>
      </c>
      <c r="I12" s="21">
        <f>'Museum Results'!$E12</f>
        <v>0.13900000000000001</v>
      </c>
      <c r="J12" s="22">
        <f>'Museum Results'!$F12</f>
        <v>131</v>
      </c>
      <c r="K12" s="23">
        <f>I12-E12</f>
        <v>-2.2999999999999993E-2</v>
      </c>
    </row>
    <row r="13" spans="1:15" ht="14" x14ac:dyDescent="0.15">
      <c r="A13" s="5" t="s">
        <v>39</v>
      </c>
      <c r="B13" s="6">
        <v>0.03</v>
      </c>
      <c r="C13" s="7">
        <v>2721</v>
      </c>
      <c r="E13" s="6">
        <v>1.7999999999999999E-2</v>
      </c>
      <c r="F13" s="7">
        <v>167</v>
      </c>
      <c r="G13" s="6">
        <f t="shared" si="0"/>
        <v>-1.2E-2</v>
      </c>
      <c r="I13" s="21">
        <f>'Museum Results'!$E13</f>
        <v>1.6E-2</v>
      </c>
      <c r="J13" s="22">
        <f>'Museum Results'!$F13</f>
        <v>15</v>
      </c>
      <c r="K13" s="23">
        <f>I13-E13</f>
        <v>-1.9999999999999983E-3</v>
      </c>
    </row>
    <row r="14" spans="1:15" ht="14" x14ac:dyDescent="0.15">
      <c r="A14" s="5" t="s">
        <v>6</v>
      </c>
      <c r="B14" s="6" t="s">
        <v>9</v>
      </c>
      <c r="C14" s="7">
        <v>90178</v>
      </c>
      <c r="E14" s="6" t="s">
        <v>9</v>
      </c>
      <c r="F14" s="7">
        <v>9445</v>
      </c>
      <c r="I14" s="21" t="str">
        <f>'Museum Results'!$E14</f>
        <v>Totals</v>
      </c>
      <c r="J14" s="22">
        <f>'Museum Results'!$F14</f>
        <v>941</v>
      </c>
      <c r="K14" s="20"/>
    </row>
    <row r="15" spans="1:15" x14ac:dyDescent="0.15">
      <c r="B15" s="6"/>
      <c r="C15" s="7"/>
      <c r="E15" s="6"/>
      <c r="F15" s="8"/>
      <c r="I15" s="21"/>
      <c r="J15" s="24"/>
      <c r="K15" s="20"/>
    </row>
    <row r="16" spans="1:15" x14ac:dyDescent="0.15">
      <c r="B16" s="6"/>
      <c r="C16" s="7"/>
      <c r="E16" s="6"/>
      <c r="F16" s="8"/>
      <c r="I16" s="21"/>
      <c r="J16" s="24"/>
      <c r="K16" s="20"/>
    </row>
    <row r="17" spans="1:11" ht="14" x14ac:dyDescent="0.15">
      <c r="A17" s="3" t="s">
        <v>46</v>
      </c>
      <c r="B17" s="6"/>
      <c r="C17" s="7"/>
      <c r="E17" s="6"/>
      <c r="F17" s="8"/>
      <c r="I17" s="21"/>
      <c r="J17" s="24"/>
      <c r="K17" s="20"/>
    </row>
    <row r="18" spans="1:11" ht="14" x14ac:dyDescent="0.15">
      <c r="A18" s="4" t="s">
        <v>1</v>
      </c>
      <c r="B18" s="9" t="s">
        <v>2</v>
      </c>
      <c r="C18" s="4" t="s">
        <v>3</v>
      </c>
      <c r="E18" s="9" t="s">
        <v>2</v>
      </c>
      <c r="F18" s="10" t="s">
        <v>3</v>
      </c>
      <c r="G18" s="10" t="s">
        <v>8</v>
      </c>
      <c r="I18" s="16" t="s">
        <v>2</v>
      </c>
      <c r="J18" s="17" t="s">
        <v>3</v>
      </c>
      <c r="K18" s="15" t="s">
        <v>8</v>
      </c>
    </row>
    <row r="19" spans="1:11" ht="14" x14ac:dyDescent="0.15">
      <c r="A19" s="5" t="s">
        <v>35</v>
      </c>
      <c r="B19" s="6">
        <v>0.51400000000000001</v>
      </c>
      <c r="C19" s="7">
        <v>46153</v>
      </c>
      <c r="E19" s="6">
        <v>0.60199999999999998</v>
      </c>
      <c r="F19" s="7">
        <v>5670</v>
      </c>
      <c r="G19" s="6">
        <f>E19-$B19</f>
        <v>8.7999999999999967E-2</v>
      </c>
      <c r="I19" s="21">
        <f>'Museum Results'!$E19</f>
        <v>0.52900000000000003</v>
      </c>
      <c r="J19" s="22">
        <f>'Museum Results'!$F19</f>
        <v>496</v>
      </c>
      <c r="K19" s="23">
        <f t="shared" ref="K19:K29" si="1">I19-E19</f>
        <v>-7.2999999999999954E-2</v>
      </c>
    </row>
    <row r="20" spans="1:11" ht="14" x14ac:dyDescent="0.15">
      <c r="A20" s="5" t="s">
        <v>36</v>
      </c>
      <c r="B20" s="6">
        <v>0.182</v>
      </c>
      <c r="C20" s="7">
        <v>16340</v>
      </c>
      <c r="E20" s="6">
        <v>7.9000000000000001E-2</v>
      </c>
      <c r="F20" s="7">
        <v>747</v>
      </c>
      <c r="G20" s="6">
        <f t="shared" ref="G20:G29" si="2">E20-$B20</f>
        <v>-0.10299999999999999</v>
      </c>
      <c r="I20" s="21">
        <f>'Museum Results'!$E20</f>
        <v>2.8000000000000001E-2</v>
      </c>
      <c r="J20" s="22">
        <f>'Museum Results'!$F20</f>
        <v>26</v>
      </c>
      <c r="K20" s="23">
        <f t="shared" si="1"/>
        <v>-5.1000000000000004E-2</v>
      </c>
    </row>
    <row r="21" spans="1:11" ht="14" x14ac:dyDescent="0.15">
      <c r="A21" s="5" t="s">
        <v>37</v>
      </c>
      <c r="B21" s="6">
        <v>0.214</v>
      </c>
      <c r="C21" s="7">
        <v>19198</v>
      </c>
      <c r="E21" s="6">
        <v>0.26100000000000001</v>
      </c>
      <c r="F21" s="7">
        <v>2459</v>
      </c>
      <c r="G21" s="6">
        <f t="shared" si="2"/>
        <v>4.7000000000000014E-2</v>
      </c>
      <c r="I21" s="21">
        <f>'Museum Results'!$E21</f>
        <v>0.23899999999999999</v>
      </c>
      <c r="J21" s="22">
        <f>'Museum Results'!$F21</f>
        <v>224</v>
      </c>
      <c r="K21" s="23">
        <f t="shared" si="1"/>
        <v>-2.200000000000002E-2</v>
      </c>
    </row>
    <row r="22" spans="1:11" ht="14" x14ac:dyDescent="0.15">
      <c r="A22" s="5" t="s">
        <v>38</v>
      </c>
      <c r="B22" s="6">
        <v>0.28699999999999998</v>
      </c>
      <c r="C22" s="7">
        <v>25759</v>
      </c>
      <c r="E22" s="6">
        <v>0.24399999999999999</v>
      </c>
      <c r="F22" s="7">
        <v>2298</v>
      </c>
      <c r="G22" s="6">
        <f t="shared" si="2"/>
        <v>-4.2999999999999983E-2</v>
      </c>
      <c r="I22" s="21">
        <f>'Museum Results'!$E22</f>
        <v>0.125</v>
      </c>
      <c r="J22" s="22">
        <f>'Museum Results'!$F22</f>
        <v>117</v>
      </c>
      <c r="K22" s="23">
        <f t="shared" si="1"/>
        <v>-0.11899999999999999</v>
      </c>
    </row>
    <row r="23" spans="1:11" ht="14" x14ac:dyDescent="0.15">
      <c r="A23" s="5" t="s">
        <v>39</v>
      </c>
      <c r="B23" s="6">
        <v>0.52600000000000002</v>
      </c>
      <c r="C23" s="7">
        <v>47161</v>
      </c>
      <c r="E23" s="6">
        <v>0.58899999999999997</v>
      </c>
      <c r="F23" s="7">
        <v>5541</v>
      </c>
      <c r="G23" s="6">
        <f t="shared" si="2"/>
        <v>6.2999999999999945E-2</v>
      </c>
      <c r="I23" s="21">
        <f>'Museum Results'!$E23</f>
        <v>0.64400000000000002</v>
      </c>
      <c r="J23" s="22">
        <f>'Museum Results'!$F23</f>
        <v>603</v>
      </c>
      <c r="K23" s="23">
        <f t="shared" si="1"/>
        <v>5.5000000000000049E-2</v>
      </c>
    </row>
    <row r="24" spans="1:11" ht="14" x14ac:dyDescent="0.15">
      <c r="A24" s="5" t="s">
        <v>40</v>
      </c>
      <c r="B24" s="6">
        <v>0.36899999999999999</v>
      </c>
      <c r="C24" s="7">
        <v>33144</v>
      </c>
      <c r="E24" s="6">
        <v>0.42599999999999999</v>
      </c>
      <c r="F24" s="7">
        <v>4006</v>
      </c>
      <c r="G24" s="6">
        <f t="shared" si="2"/>
        <v>5.6999999999999995E-2</v>
      </c>
      <c r="I24" s="21">
        <f>'Museum Results'!$E24</f>
        <v>0.44900000000000001</v>
      </c>
      <c r="J24" s="22">
        <f>'Museum Results'!$F24</f>
        <v>421</v>
      </c>
      <c r="K24" s="23">
        <f t="shared" si="1"/>
        <v>2.300000000000002E-2</v>
      </c>
    </row>
    <row r="25" spans="1:11" ht="14" x14ac:dyDescent="0.15">
      <c r="A25" s="5" t="s">
        <v>41</v>
      </c>
      <c r="B25" s="6">
        <v>0.11600000000000001</v>
      </c>
      <c r="C25" s="7">
        <v>10384</v>
      </c>
      <c r="E25" s="6">
        <v>3.5000000000000003E-2</v>
      </c>
      <c r="F25" s="7">
        <v>330</v>
      </c>
      <c r="G25" s="6">
        <f t="shared" si="2"/>
        <v>-8.1000000000000003E-2</v>
      </c>
      <c r="I25" s="21">
        <f>'Museum Results'!$E25</f>
        <v>6.0000000000000001E-3</v>
      </c>
      <c r="J25" s="22">
        <f>'Museum Results'!$F25</f>
        <v>6</v>
      </c>
      <c r="K25" s="23">
        <f t="shared" si="1"/>
        <v>-2.9000000000000005E-2</v>
      </c>
    </row>
    <row r="26" spans="1:11" ht="14" x14ac:dyDescent="0.15">
      <c r="A26" s="5" t="s">
        <v>42</v>
      </c>
      <c r="B26" s="6">
        <v>0.318</v>
      </c>
      <c r="C26" s="7">
        <v>28502</v>
      </c>
      <c r="E26" s="6">
        <v>0.28599999999999998</v>
      </c>
      <c r="F26" s="7">
        <v>2693</v>
      </c>
      <c r="G26" s="6">
        <f t="shared" si="2"/>
        <v>-3.2000000000000028E-2</v>
      </c>
      <c r="I26" s="21">
        <f>'Museum Results'!$E26</f>
        <v>0.25600000000000001</v>
      </c>
      <c r="J26" s="22">
        <f>'Museum Results'!$F26</f>
        <v>240</v>
      </c>
      <c r="K26" s="23">
        <f t="shared" si="1"/>
        <v>-2.9999999999999971E-2</v>
      </c>
    </row>
    <row r="27" spans="1:11" ht="14" x14ac:dyDescent="0.15">
      <c r="A27" s="5" t="s">
        <v>43</v>
      </c>
      <c r="B27" s="6">
        <v>0.34399999999999997</v>
      </c>
      <c r="C27" s="7">
        <v>30901</v>
      </c>
      <c r="E27" s="6">
        <v>0.40400000000000003</v>
      </c>
      <c r="F27" s="7">
        <v>3804</v>
      </c>
      <c r="G27" s="6">
        <f t="shared" si="2"/>
        <v>6.0000000000000053E-2</v>
      </c>
      <c r="I27" s="21">
        <f>'Museum Results'!$E27</f>
        <v>0.4</v>
      </c>
      <c r="J27" s="22">
        <f>'Museum Results'!$F27</f>
        <v>375</v>
      </c>
      <c r="K27" s="23">
        <f t="shared" si="1"/>
        <v>-4.0000000000000036E-3</v>
      </c>
    </row>
    <row r="28" spans="1:11" ht="14" x14ac:dyDescent="0.15">
      <c r="A28" s="5" t="s">
        <v>7</v>
      </c>
      <c r="B28" s="6">
        <v>1.2E-2</v>
      </c>
      <c r="C28" s="7">
        <v>1080</v>
      </c>
      <c r="E28" s="6">
        <v>8.9999999999999993E-3</v>
      </c>
      <c r="F28" s="7">
        <v>89</v>
      </c>
      <c r="G28" s="6">
        <f t="shared" si="2"/>
        <v>-3.0000000000000009E-3</v>
      </c>
      <c r="I28" s="21">
        <f>'Museum Results'!$E28</f>
        <v>8.9999999999999993E-3</v>
      </c>
      <c r="J28" s="22">
        <f>'Museum Results'!$F28</f>
        <v>8</v>
      </c>
      <c r="K28" s="23">
        <f t="shared" si="1"/>
        <v>0</v>
      </c>
    </row>
    <row r="29" spans="1:11" ht="14" x14ac:dyDescent="0.15">
      <c r="A29" s="5" t="s">
        <v>4</v>
      </c>
      <c r="B29" s="6">
        <v>0.129</v>
      </c>
      <c r="C29" s="7">
        <v>11564</v>
      </c>
      <c r="E29" s="6">
        <v>0.13300000000000001</v>
      </c>
      <c r="F29" s="7">
        <v>1255</v>
      </c>
      <c r="G29" s="6">
        <f t="shared" si="2"/>
        <v>4.0000000000000036E-3</v>
      </c>
      <c r="I29" s="21">
        <f>'Museum Results'!$E29</f>
        <v>0.17199999999999999</v>
      </c>
      <c r="J29" s="22">
        <f>'Museum Results'!$F29</f>
        <v>161</v>
      </c>
      <c r="K29" s="23">
        <f t="shared" si="1"/>
        <v>3.8999999999999979E-2</v>
      </c>
    </row>
    <row r="30" spans="1:11" x14ac:dyDescent="0.15">
      <c r="B30" s="6"/>
      <c r="C30" s="7"/>
      <c r="E30" s="6"/>
      <c r="F30" s="8"/>
      <c r="I30" s="21"/>
      <c r="J30" s="24"/>
      <c r="K30" s="20"/>
    </row>
    <row r="31" spans="1:11" x14ac:dyDescent="0.15">
      <c r="B31" s="6"/>
      <c r="C31" s="7"/>
      <c r="E31" s="6"/>
      <c r="F31" s="8"/>
      <c r="I31" s="21"/>
      <c r="J31" s="24"/>
      <c r="K31" s="20"/>
    </row>
    <row r="32" spans="1:11" ht="14" x14ac:dyDescent="0.15">
      <c r="A32" s="3" t="s">
        <v>47</v>
      </c>
      <c r="B32" s="6"/>
      <c r="C32" s="7"/>
      <c r="E32" s="6"/>
      <c r="F32" s="8"/>
      <c r="I32" s="21"/>
      <c r="J32" s="24"/>
      <c r="K32" s="20"/>
    </row>
    <row r="33" spans="1:11" ht="14" x14ac:dyDescent="0.15">
      <c r="A33" s="4" t="s">
        <v>1</v>
      </c>
      <c r="B33" s="9" t="s">
        <v>2</v>
      </c>
      <c r="C33" s="4" t="s">
        <v>3</v>
      </c>
      <c r="E33" s="9" t="s">
        <v>2</v>
      </c>
      <c r="F33" s="10" t="s">
        <v>3</v>
      </c>
      <c r="G33" s="10" t="s">
        <v>8</v>
      </c>
      <c r="I33" s="16" t="s">
        <v>2</v>
      </c>
      <c r="J33" s="17" t="s">
        <v>3</v>
      </c>
      <c r="K33" s="15" t="s">
        <v>8</v>
      </c>
    </row>
    <row r="34" spans="1:11" ht="14" x14ac:dyDescent="0.15">
      <c r="A34" s="5" t="s">
        <v>35</v>
      </c>
      <c r="B34" s="6">
        <v>6.0000000000000001E-3</v>
      </c>
      <c r="C34" s="7">
        <v>322</v>
      </c>
      <c r="E34" s="6">
        <v>3.0000000000000001E-3</v>
      </c>
      <c r="F34" s="7">
        <v>31</v>
      </c>
      <c r="G34" s="6">
        <f>E34-$B34</f>
        <v>-3.0000000000000001E-3</v>
      </c>
      <c r="I34" s="21">
        <f>'Museum Results'!$E34</f>
        <v>4.0000000000000001E-3</v>
      </c>
      <c r="J34" s="22">
        <f>'Museum Results'!$F34</f>
        <v>4</v>
      </c>
      <c r="K34" s="23">
        <f t="shared" ref="K34:K44" si="3">I34-E34</f>
        <v>1E-3</v>
      </c>
    </row>
    <row r="35" spans="1:11" ht="14" x14ac:dyDescent="0.15">
      <c r="A35" s="5" t="s">
        <v>36</v>
      </c>
      <c r="B35" s="6">
        <v>0.65100000000000002</v>
      </c>
      <c r="C35" s="7">
        <v>32518</v>
      </c>
      <c r="E35" s="6">
        <v>0.66900000000000004</v>
      </c>
      <c r="F35" s="7">
        <v>6020</v>
      </c>
      <c r="G35" s="6">
        <f t="shared" ref="G35:G44" si="4">E35-$B35</f>
        <v>1.8000000000000016E-2</v>
      </c>
      <c r="I35" s="21">
        <f>'Museum Results'!$E35</f>
        <v>0.76700000000000002</v>
      </c>
      <c r="J35" s="22">
        <f>'Museum Results'!$F35</f>
        <v>691</v>
      </c>
      <c r="K35" s="23">
        <f t="shared" si="3"/>
        <v>9.7999999999999976E-2</v>
      </c>
    </row>
    <row r="36" spans="1:11" ht="14" x14ac:dyDescent="0.15">
      <c r="A36" s="5" t="s">
        <v>37</v>
      </c>
      <c r="B36" s="6">
        <v>0.31</v>
      </c>
      <c r="C36" s="7">
        <v>15499</v>
      </c>
      <c r="E36" s="6">
        <v>0.26400000000000001</v>
      </c>
      <c r="F36" s="7">
        <v>2376</v>
      </c>
      <c r="G36" s="6">
        <f t="shared" si="4"/>
        <v>-4.5999999999999985E-2</v>
      </c>
      <c r="I36" s="21">
        <f>'Museum Results'!$E36</f>
        <v>0.14399999999999999</v>
      </c>
      <c r="J36" s="22">
        <f>'Museum Results'!$F36</f>
        <v>130</v>
      </c>
      <c r="K36" s="23">
        <f t="shared" si="3"/>
        <v>-0.12000000000000002</v>
      </c>
    </row>
    <row r="37" spans="1:11" ht="14" x14ac:dyDescent="0.15">
      <c r="A37" s="5" t="s">
        <v>38</v>
      </c>
      <c r="B37" s="6">
        <v>0.20399999999999999</v>
      </c>
      <c r="C37" s="7">
        <v>10185</v>
      </c>
      <c r="E37" s="6">
        <v>0.13200000000000001</v>
      </c>
      <c r="F37" s="7">
        <v>1185</v>
      </c>
      <c r="G37" s="6">
        <f t="shared" si="4"/>
        <v>-7.1999999999999981E-2</v>
      </c>
      <c r="I37" s="21">
        <f>'Museum Results'!$E37</f>
        <v>0.121</v>
      </c>
      <c r="J37" s="22">
        <f>'Museum Results'!$F37</f>
        <v>109</v>
      </c>
      <c r="K37" s="23">
        <f t="shared" si="3"/>
        <v>-1.100000000000001E-2</v>
      </c>
    </row>
    <row r="38" spans="1:11" ht="14" x14ac:dyDescent="0.15">
      <c r="A38" s="5" t="s">
        <v>39</v>
      </c>
      <c r="B38" s="6">
        <v>0.40899999999999997</v>
      </c>
      <c r="C38" s="7">
        <v>20438</v>
      </c>
      <c r="E38" s="6">
        <v>0.35399999999999998</v>
      </c>
      <c r="F38" s="7">
        <v>3185</v>
      </c>
      <c r="G38" s="6">
        <f t="shared" si="4"/>
        <v>-5.4999999999999993E-2</v>
      </c>
      <c r="I38" s="21">
        <f>'Museum Results'!$E38</f>
        <v>0.21</v>
      </c>
      <c r="J38" s="22">
        <f>'Museum Results'!$F38</f>
        <v>189</v>
      </c>
      <c r="K38" s="23">
        <f t="shared" si="3"/>
        <v>-0.14399999999999999</v>
      </c>
    </row>
    <row r="39" spans="1:11" ht="14" x14ac:dyDescent="0.15">
      <c r="A39" s="5" t="s">
        <v>40</v>
      </c>
      <c r="B39" s="6">
        <v>6.6000000000000003E-2</v>
      </c>
      <c r="C39" s="7">
        <v>3280</v>
      </c>
      <c r="E39" s="6">
        <v>1.7999999999999999E-2</v>
      </c>
      <c r="F39" s="7">
        <v>163</v>
      </c>
      <c r="G39" s="6">
        <f t="shared" si="4"/>
        <v>-4.8000000000000001E-2</v>
      </c>
      <c r="I39" s="21">
        <f>'Museum Results'!$E39</f>
        <v>3.0000000000000001E-3</v>
      </c>
      <c r="J39" s="22">
        <f>'Museum Results'!$F39</f>
        <v>3</v>
      </c>
      <c r="K39" s="23">
        <f t="shared" si="3"/>
        <v>-1.4999999999999999E-2</v>
      </c>
    </row>
    <row r="40" spans="1:11" ht="14" x14ac:dyDescent="0.15">
      <c r="A40" s="5" t="s">
        <v>41</v>
      </c>
      <c r="B40" s="6">
        <v>0.14599999999999999</v>
      </c>
      <c r="C40" s="7">
        <v>7273</v>
      </c>
      <c r="E40" s="6">
        <v>0.11700000000000001</v>
      </c>
      <c r="F40" s="7">
        <v>1054</v>
      </c>
      <c r="G40" s="6">
        <f t="shared" si="4"/>
        <v>-2.8999999999999984E-2</v>
      </c>
      <c r="I40" s="21">
        <f>'Museum Results'!$E40</f>
        <v>0.04</v>
      </c>
      <c r="J40" s="22">
        <f>'Museum Results'!$F40</f>
        <v>36</v>
      </c>
      <c r="K40" s="23">
        <f t="shared" si="3"/>
        <v>-7.7000000000000013E-2</v>
      </c>
    </row>
    <row r="41" spans="1:11" ht="14" x14ac:dyDescent="0.15">
      <c r="A41" s="5" t="s">
        <v>42</v>
      </c>
      <c r="B41" s="6">
        <v>0.50600000000000001</v>
      </c>
      <c r="C41" s="7">
        <v>25254</v>
      </c>
      <c r="E41" s="6">
        <v>0.53300000000000003</v>
      </c>
      <c r="F41" s="7">
        <v>4796</v>
      </c>
      <c r="G41" s="6">
        <f t="shared" si="4"/>
        <v>2.7000000000000024E-2</v>
      </c>
      <c r="I41" s="21">
        <f>'Museum Results'!$E41</f>
        <v>0.42199999999999999</v>
      </c>
      <c r="J41" s="22">
        <f>'Museum Results'!$F41</f>
        <v>380</v>
      </c>
      <c r="K41" s="23">
        <f t="shared" si="3"/>
        <v>-0.11100000000000004</v>
      </c>
    </row>
    <row r="42" spans="1:11" ht="14" x14ac:dyDescent="0.15">
      <c r="A42" s="5" t="s">
        <v>43</v>
      </c>
      <c r="B42" s="6">
        <v>0.39</v>
      </c>
      <c r="C42" s="7">
        <v>19491</v>
      </c>
      <c r="E42" s="6">
        <v>0.40400000000000003</v>
      </c>
      <c r="F42" s="7">
        <v>3634</v>
      </c>
      <c r="G42" s="6">
        <f t="shared" si="4"/>
        <v>1.4000000000000012E-2</v>
      </c>
      <c r="I42" s="21">
        <f>'Museum Results'!$E42</f>
        <v>0.38800000000000001</v>
      </c>
      <c r="J42" s="22">
        <f>'Museum Results'!$F42</f>
        <v>350</v>
      </c>
      <c r="K42" s="23">
        <f t="shared" si="3"/>
        <v>-1.6000000000000014E-2</v>
      </c>
    </row>
    <row r="43" spans="1:11" ht="14" x14ac:dyDescent="0.15">
      <c r="A43" s="5" t="s">
        <v>7</v>
      </c>
      <c r="B43" s="6">
        <v>1.4999999999999999E-2</v>
      </c>
      <c r="C43" s="7">
        <v>736</v>
      </c>
      <c r="E43" s="6">
        <v>1.4E-2</v>
      </c>
      <c r="F43" s="7">
        <v>124</v>
      </c>
      <c r="G43" s="6">
        <f t="shared" si="4"/>
        <v>-9.9999999999999915E-4</v>
      </c>
      <c r="I43" s="21">
        <f>'Museum Results'!$E43</f>
        <v>0.02</v>
      </c>
      <c r="J43" s="22">
        <f>'Museum Results'!$F43</f>
        <v>18</v>
      </c>
      <c r="K43" s="23">
        <f t="shared" si="3"/>
        <v>6.0000000000000001E-3</v>
      </c>
    </row>
    <row r="44" spans="1:11" ht="14" x14ac:dyDescent="0.15">
      <c r="A44" s="5" t="s">
        <v>4</v>
      </c>
      <c r="B44" s="6">
        <v>8.8999999999999996E-2</v>
      </c>
      <c r="C44" s="7">
        <v>4467</v>
      </c>
      <c r="E44" s="6">
        <v>0.108</v>
      </c>
      <c r="F44" s="7">
        <v>975</v>
      </c>
      <c r="G44" s="6">
        <f t="shared" si="4"/>
        <v>1.9000000000000003E-2</v>
      </c>
      <c r="I44" s="21">
        <f>'Museum Results'!$E44</f>
        <v>0.121</v>
      </c>
      <c r="J44" s="22">
        <f>'Museum Results'!$F44</f>
        <v>109</v>
      </c>
      <c r="K44" s="23">
        <f t="shared" si="3"/>
        <v>1.2999999999999998E-2</v>
      </c>
    </row>
    <row r="47" spans="1:11" ht="28" x14ac:dyDescent="0.15">
      <c r="A47" s="12" t="s">
        <v>10</v>
      </c>
    </row>
    <row r="50" spans="1:24" ht="50" customHeight="1" x14ac:dyDescent="0.15">
      <c r="A50" s="99" t="s">
        <v>181</v>
      </c>
      <c r="B50" s="99"/>
      <c r="C50" s="99"/>
      <c r="D50" s="99"/>
      <c r="E50" s="99"/>
      <c r="F50" s="99"/>
      <c r="G50" s="99"/>
      <c r="H50" s="99"/>
      <c r="I50" s="99"/>
      <c r="J50" s="99"/>
      <c r="K50" s="99"/>
      <c r="L50" s="99"/>
      <c r="M50" s="99"/>
      <c r="N50" s="89"/>
      <c r="O50" s="89"/>
      <c r="P50" s="89"/>
      <c r="Q50" s="89"/>
      <c r="R50" s="89"/>
      <c r="S50" s="89"/>
      <c r="T50" s="89"/>
      <c r="U50" s="89"/>
      <c r="V50" s="89"/>
      <c r="W50" s="89"/>
      <c r="X50" s="89"/>
    </row>
  </sheetData>
  <sheetProtection algorithmName="SHA-512" hashValue="2vZ1zaZHuaENlWFk6QLupz73cBX6WLSh2+mGkEFJU7Xuwxpgus5auZtv3BQSt4ZuTzc0+P9ZxcNyevGmPN5kPw==" saltValue="C8VPDqCSjye472yQXea35g==" spinCount="100000" sheet="1" objects="1" scenarios="1"/>
  <mergeCells count="5">
    <mergeCell ref="B3:C3"/>
    <mergeCell ref="I3:J3"/>
    <mergeCell ref="A1:M1"/>
    <mergeCell ref="A2:M2"/>
    <mergeCell ref="A50:M50"/>
  </mergeCells>
  <conditionalFormatting sqref="G9:G13">
    <cfRule type="cellIs" dxfId="113" priority="147" operator="greaterThanOrEqual">
      <formula>0.05</formula>
    </cfRule>
    <cfRule type="cellIs" dxfId="112" priority="148" operator="lessThanOrEqual">
      <formula>-0.05</formula>
    </cfRule>
  </conditionalFormatting>
  <conditionalFormatting sqref="G19:G29">
    <cfRule type="cellIs" dxfId="111" priority="87" operator="greaterThanOrEqual">
      <formula>0.05</formula>
    </cfRule>
    <cfRule type="cellIs" dxfId="110" priority="88" operator="lessThanOrEqual">
      <formula>-0.05</formula>
    </cfRule>
  </conditionalFormatting>
  <conditionalFormatting sqref="G34:G44">
    <cfRule type="cellIs" dxfId="109" priority="89" operator="greaterThanOrEqual">
      <formula>0.05</formula>
    </cfRule>
    <cfRule type="cellIs" dxfId="108" priority="90" operator="lessThanOrEqual">
      <formula>-0.05</formula>
    </cfRule>
  </conditionalFormatting>
  <conditionalFormatting sqref="K9:K13">
    <cfRule type="cellIs" dxfId="107" priority="73" operator="lessThanOrEqual">
      <formula>-0.05</formula>
    </cfRule>
    <cfRule type="cellIs" dxfId="106" priority="74" operator="greaterThanOrEqual">
      <formula>0.05</formula>
    </cfRule>
  </conditionalFormatting>
  <conditionalFormatting sqref="K19:K29">
    <cfRule type="cellIs" dxfId="105" priority="71" operator="lessThanOrEqual">
      <formula>-0.05</formula>
    </cfRule>
    <cfRule type="cellIs" dxfId="104" priority="72" operator="greaterThanOrEqual">
      <formula>0.05</formula>
    </cfRule>
  </conditionalFormatting>
  <conditionalFormatting sqref="K34:K44">
    <cfRule type="cellIs" dxfId="103" priority="69" operator="lessThanOrEqual">
      <formula>-0.05</formula>
    </cfRule>
    <cfRule type="cellIs" dxfId="102" priority="70" operator="greaterThanOrEqual">
      <formula>0.05</formula>
    </cfRule>
  </conditionalFormatting>
  <hyperlinks>
    <hyperlink ref="B3:C3" location="'Museum Results'!A1" display="Back to Museum Results Tab" xr:uid="{5901C4C9-8888-044A-979A-5D6E26206053}"/>
    <hyperlink ref="A50" r:id="rId1" location="page/11" display="Find out more about the four layers of data included in your enrollment at no additional cost" xr:uid="{5FFEDF30-20ED-C746-A8E2-B78B8ED9F764}"/>
  </hyperlinks>
  <pageMargins left="0.75" right="0.75" top="1" bottom="1" header="0.5" footer="0.5"/>
  <pageSetup orientation="portrait" horizontalDpi="0" verticalDpi="0"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E27B3-3FEB-42B9-9FDB-AD991E5EDC32}">
  <sheetPr codeName="Sheet5">
    <tabColor rgb="FFFFC000"/>
  </sheetPr>
  <dimension ref="A1:N52"/>
  <sheetViews>
    <sheetView zoomScaleNormal="100" workbookViewId="0">
      <selection activeCell="O52" sqref="O52"/>
    </sheetView>
  </sheetViews>
  <sheetFormatPr baseColWidth="10" defaultColWidth="8.83203125" defaultRowHeight="13" x14ac:dyDescent="0.15"/>
  <cols>
    <col min="1" max="1" width="51" style="5" customWidth="1"/>
    <col min="2" max="6" width="8.83203125" style="2"/>
    <col min="7" max="7" width="10.5" style="2" customWidth="1"/>
    <col min="8" max="10" width="8.83203125" style="2"/>
    <col min="11" max="11" width="10.5" style="2" customWidth="1"/>
    <col min="12" max="12" width="8.83203125" style="2"/>
    <col min="13" max="13" width="27.5" style="26" customWidth="1"/>
    <col min="14" max="16384" width="8.83203125" style="2"/>
  </cols>
  <sheetData>
    <row r="1" spans="1:14" ht="50" customHeight="1" x14ac:dyDescent="0.2">
      <c r="A1" s="96" t="s">
        <v>44</v>
      </c>
      <c r="B1" s="96"/>
      <c r="C1" s="96"/>
      <c r="D1" s="96"/>
      <c r="E1" s="96"/>
      <c r="F1" s="96"/>
      <c r="G1" s="96"/>
      <c r="H1" s="96"/>
      <c r="I1" s="96"/>
      <c r="J1" s="96"/>
      <c r="K1" s="96"/>
      <c r="L1" s="96"/>
      <c r="M1" s="96"/>
      <c r="N1"/>
    </row>
    <row r="2" spans="1:14" ht="35" customHeight="1" x14ac:dyDescent="0.2">
      <c r="A2" s="97" t="s">
        <v>100</v>
      </c>
      <c r="B2" s="97"/>
      <c r="C2" s="97"/>
      <c r="D2" s="97"/>
      <c r="E2" s="97"/>
      <c r="F2" s="97"/>
      <c r="G2" s="97"/>
      <c r="H2" s="97"/>
      <c r="I2" s="97"/>
      <c r="J2" s="97"/>
      <c r="K2" s="97"/>
      <c r="L2" s="97"/>
      <c r="M2" s="97"/>
      <c r="N2"/>
    </row>
    <row r="3" spans="1:14" ht="58" customHeight="1" x14ac:dyDescent="0.15">
      <c r="A3" s="1" t="s">
        <v>11</v>
      </c>
      <c r="B3" s="104" t="s">
        <v>0</v>
      </c>
      <c r="C3" s="104"/>
      <c r="E3" s="105" t="s">
        <v>154</v>
      </c>
      <c r="F3" s="105"/>
      <c r="G3" s="13" t="s">
        <v>20</v>
      </c>
      <c r="H3" s="20"/>
      <c r="I3" s="98" t="str">
        <f>'Museum Results'!$E3</f>
        <v>Wilkening Pottery Museum</v>
      </c>
      <c r="J3" s="98"/>
      <c r="K3" s="13" t="s">
        <v>21</v>
      </c>
      <c r="L3" s="20"/>
      <c r="M3" s="57" t="s">
        <v>155</v>
      </c>
    </row>
    <row r="4" spans="1:14" ht="15" customHeight="1" x14ac:dyDescent="0.15">
      <c r="A4" s="3" t="s">
        <v>12</v>
      </c>
      <c r="E4" s="20"/>
      <c r="F4" s="20"/>
      <c r="G4" s="20"/>
      <c r="I4" s="20"/>
      <c r="J4" s="20"/>
      <c r="K4" s="20"/>
      <c r="M4" s="13" t="s">
        <v>156</v>
      </c>
    </row>
    <row r="5" spans="1:14" ht="15" customHeight="1" x14ac:dyDescent="0.15">
      <c r="E5" s="20"/>
      <c r="F5" s="20"/>
      <c r="G5" s="20"/>
      <c r="I5" s="20"/>
      <c r="J5" s="20"/>
      <c r="K5" s="20"/>
      <c r="M5" s="13" t="s">
        <v>25</v>
      </c>
    </row>
    <row r="6" spans="1:14" ht="42" customHeight="1" x14ac:dyDescent="0.15">
      <c r="E6" s="20"/>
      <c r="F6" s="20"/>
      <c r="G6" s="20"/>
      <c r="I6" s="20"/>
      <c r="J6" s="20"/>
      <c r="K6" s="20"/>
      <c r="M6" s="26" t="s">
        <v>48</v>
      </c>
    </row>
    <row r="7" spans="1:14" ht="14" x14ac:dyDescent="0.15">
      <c r="A7" s="3" t="s">
        <v>45</v>
      </c>
    </row>
    <row r="8" spans="1:14" ht="15" x14ac:dyDescent="0.2">
      <c r="A8" s="4" t="s">
        <v>1</v>
      </c>
      <c r="B8" s="4" t="s">
        <v>2</v>
      </c>
      <c r="C8" s="4" t="s">
        <v>3</v>
      </c>
      <c r="E8" s="4" t="s">
        <v>2</v>
      </c>
      <c r="F8" s="4" t="s">
        <v>3</v>
      </c>
      <c r="G8" s="10" t="s">
        <v>8</v>
      </c>
      <c r="I8" s="15" t="s">
        <v>2</v>
      </c>
      <c r="J8" s="15" t="s">
        <v>3</v>
      </c>
      <c r="K8" s="15" t="s">
        <v>8</v>
      </c>
      <c r="M8"/>
      <c r="N8"/>
    </row>
    <row r="9" spans="1:14" ht="85" customHeight="1" x14ac:dyDescent="0.2">
      <c r="A9" s="5" t="s">
        <v>35</v>
      </c>
      <c r="B9" s="6">
        <v>0.28399999999999997</v>
      </c>
      <c r="C9" s="7">
        <v>25630</v>
      </c>
      <c r="E9" s="6">
        <v>0.19600000000000001</v>
      </c>
      <c r="F9" s="7">
        <v>2448</v>
      </c>
      <c r="G9" s="6">
        <f>E9-$B9</f>
        <v>-8.7999999999999967E-2</v>
      </c>
      <c r="I9" s="21">
        <f>'Museum Results'!$E9</f>
        <v>0.24</v>
      </c>
      <c r="J9" s="22">
        <f>'Museum Results'!$F9</f>
        <v>226</v>
      </c>
      <c r="K9" s="23">
        <f>I9-E9</f>
        <v>4.3999999999999984E-2</v>
      </c>
      <c r="M9"/>
      <c r="N9"/>
    </row>
    <row r="10" spans="1:14" ht="14" customHeight="1" x14ac:dyDescent="0.2">
      <c r="A10" s="5" t="s">
        <v>36</v>
      </c>
      <c r="B10" s="6">
        <v>0.28899999999999998</v>
      </c>
      <c r="C10" s="7">
        <v>26086</v>
      </c>
      <c r="E10" s="6">
        <v>0.26400000000000001</v>
      </c>
      <c r="F10" s="7">
        <v>3288</v>
      </c>
      <c r="G10" s="6">
        <f t="shared" ref="G10:G13" si="0">E10-$B10</f>
        <v>-2.4999999999999967E-2</v>
      </c>
      <c r="I10" s="21">
        <f>'Museum Results'!$E10</f>
        <v>0.308</v>
      </c>
      <c r="J10" s="22">
        <f>'Museum Results'!$F10</f>
        <v>290</v>
      </c>
      <c r="K10" s="23">
        <f>I10-E10</f>
        <v>4.3999999999999984E-2</v>
      </c>
      <c r="M10"/>
      <c r="N10"/>
    </row>
    <row r="11" spans="1:14" ht="14" x14ac:dyDescent="0.15">
      <c r="A11" s="5" t="s">
        <v>37</v>
      </c>
      <c r="B11" s="6">
        <v>0.22</v>
      </c>
      <c r="C11" s="7">
        <v>19829</v>
      </c>
      <c r="E11" s="6">
        <v>0.251</v>
      </c>
      <c r="F11" s="7">
        <v>3134</v>
      </c>
      <c r="G11" s="6">
        <f t="shared" si="0"/>
        <v>3.1E-2</v>
      </c>
      <c r="I11" s="21">
        <f>'Museum Results'!$E11</f>
        <v>0.29599999999999999</v>
      </c>
      <c r="J11" s="22">
        <f>'Museum Results'!$F11</f>
        <v>279</v>
      </c>
      <c r="K11" s="23">
        <f>I11-E11</f>
        <v>4.4999999999999984E-2</v>
      </c>
    </row>
    <row r="12" spans="1:14" ht="14" x14ac:dyDescent="0.15">
      <c r="A12" s="5" t="s">
        <v>38</v>
      </c>
      <c r="B12" s="6">
        <v>0.17599999999999999</v>
      </c>
      <c r="C12" s="7">
        <v>15912</v>
      </c>
      <c r="E12" s="6">
        <v>0.23799999999999999</v>
      </c>
      <c r="F12" s="7">
        <v>2965</v>
      </c>
      <c r="G12" s="6">
        <f t="shared" si="0"/>
        <v>6.2E-2</v>
      </c>
      <c r="I12" s="21">
        <f>'Museum Results'!$E12</f>
        <v>0.13900000000000001</v>
      </c>
      <c r="J12" s="22">
        <f>'Museum Results'!$F12</f>
        <v>131</v>
      </c>
      <c r="K12" s="23">
        <f>I12-E12</f>
        <v>-9.8999999999999977E-2</v>
      </c>
    </row>
    <row r="13" spans="1:14" ht="14" x14ac:dyDescent="0.15">
      <c r="A13" s="5" t="s">
        <v>39</v>
      </c>
      <c r="B13" s="6">
        <v>0.03</v>
      </c>
      <c r="C13" s="7">
        <v>2721</v>
      </c>
      <c r="E13" s="6">
        <v>5.0999999999999997E-2</v>
      </c>
      <c r="F13" s="7">
        <v>638</v>
      </c>
      <c r="G13" s="6">
        <f t="shared" si="0"/>
        <v>2.0999999999999998E-2</v>
      </c>
      <c r="I13" s="21">
        <f>'Museum Results'!$E13</f>
        <v>1.6E-2</v>
      </c>
      <c r="J13" s="22">
        <f>'Museum Results'!$F13</f>
        <v>15</v>
      </c>
      <c r="K13" s="23">
        <f>I13-E13</f>
        <v>-3.4999999999999996E-2</v>
      </c>
    </row>
    <row r="14" spans="1:14" ht="14" x14ac:dyDescent="0.15">
      <c r="A14" s="5" t="s">
        <v>6</v>
      </c>
      <c r="B14" s="6" t="s">
        <v>9</v>
      </c>
      <c r="C14" s="7">
        <v>90178</v>
      </c>
      <c r="E14" s="6" t="s">
        <v>9</v>
      </c>
      <c r="F14" s="7">
        <v>12473</v>
      </c>
      <c r="I14" s="21" t="str">
        <f>'Museum Results'!$E14</f>
        <v>Totals</v>
      </c>
      <c r="J14" s="22">
        <f>'Museum Results'!$F14</f>
        <v>941</v>
      </c>
      <c r="K14" s="20"/>
    </row>
    <row r="15" spans="1:14" x14ac:dyDescent="0.15">
      <c r="B15" s="6"/>
      <c r="C15" s="7"/>
      <c r="E15" s="6"/>
      <c r="F15" s="8"/>
      <c r="I15" s="21"/>
      <c r="J15" s="24"/>
      <c r="K15" s="20"/>
    </row>
    <row r="16" spans="1:14" x14ac:dyDescent="0.15">
      <c r="B16" s="6"/>
      <c r="C16" s="7"/>
      <c r="E16" s="6"/>
      <c r="F16" s="8"/>
      <c r="I16" s="21"/>
      <c r="J16" s="24"/>
      <c r="K16" s="20"/>
    </row>
    <row r="17" spans="1:11" ht="14" x14ac:dyDescent="0.15">
      <c r="A17" s="3" t="s">
        <v>46</v>
      </c>
      <c r="B17" s="6"/>
      <c r="C17" s="7"/>
      <c r="E17" s="6"/>
      <c r="F17" s="8"/>
      <c r="I17" s="21"/>
      <c r="J17" s="24"/>
      <c r="K17" s="20"/>
    </row>
    <row r="18" spans="1:11" ht="14" x14ac:dyDescent="0.15">
      <c r="A18" s="4" t="s">
        <v>1</v>
      </c>
      <c r="B18" s="9" t="s">
        <v>2</v>
      </c>
      <c r="C18" s="4" t="s">
        <v>3</v>
      </c>
      <c r="E18" s="9" t="s">
        <v>2</v>
      </c>
      <c r="F18" s="10" t="s">
        <v>3</v>
      </c>
      <c r="G18" s="10" t="s">
        <v>8</v>
      </c>
      <c r="I18" s="16" t="s">
        <v>2</v>
      </c>
      <c r="J18" s="17" t="s">
        <v>3</v>
      </c>
      <c r="K18" s="15" t="s">
        <v>8</v>
      </c>
    </row>
    <row r="19" spans="1:11" ht="14" x14ac:dyDescent="0.15">
      <c r="A19" s="5" t="s">
        <v>35</v>
      </c>
      <c r="B19" s="6">
        <v>0.51400000000000001</v>
      </c>
      <c r="C19" s="7">
        <v>46153</v>
      </c>
      <c r="E19" s="6">
        <v>0.48599999999999999</v>
      </c>
      <c r="F19" s="7">
        <v>6022</v>
      </c>
      <c r="G19" s="6">
        <f>E19-$B19</f>
        <v>-2.8000000000000025E-2</v>
      </c>
      <c r="I19" s="21">
        <f>'Museum Results'!$E19</f>
        <v>0.52900000000000003</v>
      </c>
      <c r="J19" s="22">
        <f>'Museum Results'!$F19</f>
        <v>496</v>
      </c>
      <c r="K19" s="23">
        <f t="shared" ref="K19:K29" si="1">I19-E19</f>
        <v>4.3000000000000038E-2</v>
      </c>
    </row>
    <row r="20" spans="1:11" ht="14" x14ac:dyDescent="0.15">
      <c r="A20" s="5" t="s">
        <v>36</v>
      </c>
      <c r="B20" s="6">
        <v>0.182</v>
      </c>
      <c r="C20" s="7">
        <v>16340</v>
      </c>
      <c r="E20" s="6">
        <v>0.17199999999999999</v>
      </c>
      <c r="F20" s="7">
        <v>2133</v>
      </c>
      <c r="G20" s="6">
        <f t="shared" ref="G20:G29" si="2">E20-$B20</f>
        <v>-1.0000000000000009E-2</v>
      </c>
      <c r="I20" s="21">
        <f>'Museum Results'!$E20</f>
        <v>2.8000000000000001E-2</v>
      </c>
      <c r="J20" s="22">
        <f>'Museum Results'!$F20</f>
        <v>26</v>
      </c>
      <c r="K20" s="23">
        <f t="shared" si="1"/>
        <v>-0.14399999999999999</v>
      </c>
    </row>
    <row r="21" spans="1:11" ht="14" x14ac:dyDescent="0.15">
      <c r="A21" s="5" t="s">
        <v>37</v>
      </c>
      <c r="B21" s="6">
        <v>0.214</v>
      </c>
      <c r="C21" s="7">
        <v>19198</v>
      </c>
      <c r="E21" s="6">
        <v>0.19600000000000001</v>
      </c>
      <c r="F21" s="7">
        <v>2424</v>
      </c>
      <c r="G21" s="6">
        <f t="shared" si="2"/>
        <v>-1.7999999999999988E-2</v>
      </c>
      <c r="I21" s="21">
        <f>'Museum Results'!$E21</f>
        <v>0.23899999999999999</v>
      </c>
      <c r="J21" s="22">
        <f>'Museum Results'!$F21</f>
        <v>224</v>
      </c>
      <c r="K21" s="23">
        <f t="shared" si="1"/>
        <v>4.2999999999999983E-2</v>
      </c>
    </row>
    <row r="22" spans="1:11" ht="14" x14ac:dyDescent="0.15">
      <c r="A22" s="5" t="s">
        <v>38</v>
      </c>
      <c r="B22" s="6">
        <v>0.28699999999999998</v>
      </c>
      <c r="C22" s="7">
        <v>25759</v>
      </c>
      <c r="E22" s="6">
        <v>0.28799999999999998</v>
      </c>
      <c r="F22" s="7">
        <v>3573</v>
      </c>
      <c r="G22" s="6">
        <f t="shared" si="2"/>
        <v>1.0000000000000009E-3</v>
      </c>
      <c r="I22" s="21">
        <f>'Museum Results'!$E22</f>
        <v>0.125</v>
      </c>
      <c r="J22" s="22">
        <f>'Museum Results'!$F22</f>
        <v>117</v>
      </c>
      <c r="K22" s="23">
        <f t="shared" si="1"/>
        <v>-0.16299999999999998</v>
      </c>
    </row>
    <row r="23" spans="1:11" ht="14" x14ac:dyDescent="0.15">
      <c r="A23" s="5" t="s">
        <v>39</v>
      </c>
      <c r="B23" s="6">
        <v>0.52600000000000002</v>
      </c>
      <c r="C23" s="7">
        <v>47161</v>
      </c>
      <c r="E23" s="6">
        <v>0.53</v>
      </c>
      <c r="F23" s="7">
        <v>6565</v>
      </c>
      <c r="G23" s="6">
        <f t="shared" si="2"/>
        <v>4.0000000000000036E-3</v>
      </c>
      <c r="I23" s="21">
        <f>'Museum Results'!$E23</f>
        <v>0.64400000000000002</v>
      </c>
      <c r="J23" s="22">
        <f>'Museum Results'!$F23</f>
        <v>603</v>
      </c>
      <c r="K23" s="23">
        <f t="shared" si="1"/>
        <v>0.11399999999999999</v>
      </c>
    </row>
    <row r="24" spans="1:11" ht="14" x14ac:dyDescent="0.15">
      <c r="A24" s="5" t="s">
        <v>40</v>
      </c>
      <c r="B24" s="6">
        <v>0.36899999999999999</v>
      </c>
      <c r="C24" s="7">
        <v>33144</v>
      </c>
      <c r="E24" s="6">
        <v>0.34300000000000003</v>
      </c>
      <c r="F24" s="7">
        <v>4251</v>
      </c>
      <c r="G24" s="6">
        <f t="shared" si="2"/>
        <v>-2.5999999999999968E-2</v>
      </c>
      <c r="I24" s="21">
        <f>'Museum Results'!$E24</f>
        <v>0.44900000000000001</v>
      </c>
      <c r="J24" s="22">
        <f>'Museum Results'!$F24</f>
        <v>421</v>
      </c>
      <c r="K24" s="23">
        <f t="shared" si="1"/>
        <v>0.10599999999999998</v>
      </c>
    </row>
    <row r="25" spans="1:11" ht="14" x14ac:dyDescent="0.15">
      <c r="A25" s="5" t="s">
        <v>41</v>
      </c>
      <c r="B25" s="6">
        <v>0.11600000000000001</v>
      </c>
      <c r="C25" s="7">
        <v>10384</v>
      </c>
      <c r="E25" s="6">
        <v>0.108</v>
      </c>
      <c r="F25" s="7">
        <v>1339</v>
      </c>
      <c r="G25" s="6">
        <f t="shared" si="2"/>
        <v>-8.0000000000000071E-3</v>
      </c>
      <c r="I25" s="21">
        <f>'Museum Results'!$E25</f>
        <v>6.0000000000000001E-3</v>
      </c>
      <c r="J25" s="22">
        <f>'Museum Results'!$F25</f>
        <v>6</v>
      </c>
      <c r="K25" s="23">
        <f t="shared" si="1"/>
        <v>-0.10199999999999999</v>
      </c>
    </row>
    <row r="26" spans="1:11" ht="14" x14ac:dyDescent="0.15">
      <c r="A26" s="5" t="s">
        <v>42</v>
      </c>
      <c r="B26" s="6">
        <v>0.318</v>
      </c>
      <c r="C26" s="7">
        <v>28502</v>
      </c>
      <c r="E26" s="6">
        <v>0.32900000000000001</v>
      </c>
      <c r="F26" s="7">
        <v>4080</v>
      </c>
      <c r="G26" s="6">
        <f t="shared" si="2"/>
        <v>1.100000000000001E-2</v>
      </c>
      <c r="I26" s="21">
        <f>'Museum Results'!$E26</f>
        <v>0.25600000000000001</v>
      </c>
      <c r="J26" s="22">
        <f>'Museum Results'!$F26</f>
        <v>240</v>
      </c>
      <c r="K26" s="23">
        <f t="shared" si="1"/>
        <v>-7.3000000000000009E-2</v>
      </c>
    </row>
    <row r="27" spans="1:11" ht="14" x14ac:dyDescent="0.15">
      <c r="A27" s="5" t="s">
        <v>43</v>
      </c>
      <c r="B27" s="6">
        <v>0.34399999999999997</v>
      </c>
      <c r="C27" s="7">
        <v>30901</v>
      </c>
      <c r="E27" s="6">
        <v>0.30299999999999999</v>
      </c>
      <c r="F27" s="7">
        <v>3756</v>
      </c>
      <c r="G27" s="6">
        <f t="shared" si="2"/>
        <v>-4.0999999999999981E-2</v>
      </c>
      <c r="I27" s="21">
        <f>'Museum Results'!$E27</f>
        <v>0.4</v>
      </c>
      <c r="J27" s="22">
        <f>'Museum Results'!$F27</f>
        <v>375</v>
      </c>
      <c r="K27" s="23">
        <f t="shared" si="1"/>
        <v>9.7000000000000031E-2</v>
      </c>
    </row>
    <row r="28" spans="1:11" ht="14" x14ac:dyDescent="0.15">
      <c r="A28" s="5" t="s">
        <v>7</v>
      </c>
      <c r="B28" s="6">
        <v>1.2E-2</v>
      </c>
      <c r="C28" s="7">
        <v>1080</v>
      </c>
      <c r="E28" s="6">
        <v>0.02</v>
      </c>
      <c r="F28" s="7">
        <v>245</v>
      </c>
      <c r="G28" s="6">
        <f t="shared" si="2"/>
        <v>8.0000000000000002E-3</v>
      </c>
      <c r="I28" s="21">
        <f>'Museum Results'!$E28</f>
        <v>8.9999999999999993E-3</v>
      </c>
      <c r="J28" s="22">
        <f>'Museum Results'!$F28</f>
        <v>8</v>
      </c>
      <c r="K28" s="23">
        <f t="shared" si="1"/>
        <v>-1.1000000000000001E-2</v>
      </c>
    </row>
    <row r="29" spans="1:11" ht="14" x14ac:dyDescent="0.15">
      <c r="A29" s="5" t="s">
        <v>4</v>
      </c>
      <c r="B29" s="6">
        <v>0.129</v>
      </c>
      <c r="C29" s="7">
        <v>11564</v>
      </c>
      <c r="E29" s="6">
        <v>0.129</v>
      </c>
      <c r="F29" s="7">
        <v>1603</v>
      </c>
      <c r="G29" s="6">
        <f t="shared" si="2"/>
        <v>0</v>
      </c>
      <c r="I29" s="21">
        <f>'Museum Results'!$E29</f>
        <v>0.17199999999999999</v>
      </c>
      <c r="J29" s="22">
        <f>'Museum Results'!$F29</f>
        <v>161</v>
      </c>
      <c r="K29" s="23">
        <f t="shared" si="1"/>
        <v>4.2999999999999983E-2</v>
      </c>
    </row>
    <row r="30" spans="1:11" x14ac:dyDescent="0.15">
      <c r="B30" s="6"/>
      <c r="C30" s="7"/>
      <c r="E30" s="6"/>
      <c r="F30" s="8"/>
      <c r="I30" s="21"/>
      <c r="J30" s="24"/>
      <c r="K30" s="20"/>
    </row>
    <row r="31" spans="1:11" x14ac:dyDescent="0.15">
      <c r="B31" s="6"/>
      <c r="C31" s="7"/>
      <c r="E31" s="6"/>
      <c r="F31" s="8"/>
      <c r="I31" s="21"/>
      <c r="J31" s="24"/>
      <c r="K31" s="20"/>
    </row>
    <row r="32" spans="1:11" ht="14" x14ac:dyDescent="0.15">
      <c r="A32" s="3" t="s">
        <v>47</v>
      </c>
      <c r="B32" s="6"/>
      <c r="C32" s="7"/>
      <c r="E32" s="6"/>
      <c r="F32" s="8"/>
      <c r="I32" s="21"/>
      <c r="J32" s="24"/>
      <c r="K32" s="20"/>
    </row>
    <row r="33" spans="1:11" ht="14" x14ac:dyDescent="0.15">
      <c r="A33" s="4" t="s">
        <v>1</v>
      </c>
      <c r="B33" s="9" t="s">
        <v>2</v>
      </c>
      <c r="C33" s="4" t="s">
        <v>3</v>
      </c>
      <c r="E33" s="9" t="s">
        <v>2</v>
      </c>
      <c r="F33" s="10" t="s">
        <v>3</v>
      </c>
      <c r="G33" s="10" t="s">
        <v>8</v>
      </c>
      <c r="I33" s="16" t="s">
        <v>2</v>
      </c>
      <c r="J33" s="17" t="s">
        <v>3</v>
      </c>
      <c r="K33" s="15" t="s">
        <v>8</v>
      </c>
    </row>
    <row r="34" spans="1:11" ht="14" x14ac:dyDescent="0.15">
      <c r="A34" s="5" t="s">
        <v>35</v>
      </c>
      <c r="B34" s="6">
        <v>6.0000000000000001E-3</v>
      </c>
      <c r="C34" s="7">
        <v>322</v>
      </c>
      <c r="E34" s="6">
        <v>6.0000000000000001E-3</v>
      </c>
      <c r="F34" s="7">
        <v>73</v>
      </c>
      <c r="G34" s="6">
        <f>E34-$B34</f>
        <v>0</v>
      </c>
      <c r="I34" s="21">
        <f>'Museum Results'!$E34</f>
        <v>4.0000000000000001E-3</v>
      </c>
      <c r="J34" s="22">
        <f>'Museum Results'!$F34</f>
        <v>4</v>
      </c>
      <c r="K34" s="23">
        <f t="shared" ref="K34:K44" si="3">I34-E34</f>
        <v>-2E-3</v>
      </c>
    </row>
    <row r="35" spans="1:11" ht="14" x14ac:dyDescent="0.15">
      <c r="A35" s="5" t="s">
        <v>36</v>
      </c>
      <c r="B35" s="6">
        <v>0.65100000000000002</v>
      </c>
      <c r="C35" s="7">
        <v>32518</v>
      </c>
      <c r="E35" s="6">
        <v>0.64300000000000002</v>
      </c>
      <c r="F35" s="7">
        <v>7495</v>
      </c>
      <c r="G35" s="6">
        <f t="shared" ref="G35:G44" si="4">E35-$B35</f>
        <v>-8.0000000000000071E-3</v>
      </c>
      <c r="I35" s="21">
        <f>'Museum Results'!$E35</f>
        <v>0.76700000000000002</v>
      </c>
      <c r="J35" s="22">
        <f>'Museum Results'!$F35</f>
        <v>691</v>
      </c>
      <c r="K35" s="23">
        <f t="shared" si="3"/>
        <v>0.124</v>
      </c>
    </row>
    <row r="36" spans="1:11" ht="14" x14ac:dyDescent="0.15">
      <c r="A36" s="5" t="s">
        <v>37</v>
      </c>
      <c r="B36" s="6">
        <v>0.31</v>
      </c>
      <c r="C36" s="7">
        <v>15499</v>
      </c>
      <c r="E36" s="6">
        <v>0.27200000000000002</v>
      </c>
      <c r="F36" s="7">
        <v>3168</v>
      </c>
      <c r="G36" s="6">
        <f t="shared" si="4"/>
        <v>-3.7999999999999978E-2</v>
      </c>
      <c r="I36" s="21">
        <f>'Museum Results'!$E36</f>
        <v>0.14399999999999999</v>
      </c>
      <c r="J36" s="22">
        <f>'Museum Results'!$F36</f>
        <v>130</v>
      </c>
      <c r="K36" s="23">
        <f t="shared" si="3"/>
        <v>-0.12800000000000003</v>
      </c>
    </row>
    <row r="37" spans="1:11" ht="14" x14ac:dyDescent="0.15">
      <c r="A37" s="5" t="s">
        <v>38</v>
      </c>
      <c r="B37" s="6">
        <v>0.20399999999999999</v>
      </c>
      <c r="C37" s="7">
        <v>10185</v>
      </c>
      <c r="E37" s="6">
        <v>0.18099999999999999</v>
      </c>
      <c r="F37" s="7">
        <v>2105</v>
      </c>
      <c r="G37" s="6">
        <f t="shared" si="4"/>
        <v>-2.2999999999999993E-2</v>
      </c>
      <c r="I37" s="21">
        <f>'Museum Results'!$E37</f>
        <v>0.121</v>
      </c>
      <c r="J37" s="22">
        <f>'Museum Results'!$F37</f>
        <v>109</v>
      </c>
      <c r="K37" s="23">
        <f t="shared" si="3"/>
        <v>-0.06</v>
      </c>
    </row>
    <row r="38" spans="1:11" ht="14" x14ac:dyDescent="0.15">
      <c r="A38" s="5" t="s">
        <v>39</v>
      </c>
      <c r="B38" s="6">
        <v>0.40899999999999997</v>
      </c>
      <c r="C38" s="7">
        <v>20438</v>
      </c>
      <c r="E38" s="6">
        <v>0.371</v>
      </c>
      <c r="F38" s="7">
        <v>4321</v>
      </c>
      <c r="G38" s="6">
        <f t="shared" si="4"/>
        <v>-3.7999999999999978E-2</v>
      </c>
      <c r="I38" s="21">
        <f>'Museum Results'!$E38</f>
        <v>0.21</v>
      </c>
      <c r="J38" s="22">
        <f>'Museum Results'!$F38</f>
        <v>189</v>
      </c>
      <c r="K38" s="23">
        <f t="shared" si="3"/>
        <v>-0.161</v>
      </c>
    </row>
    <row r="39" spans="1:11" ht="14" x14ac:dyDescent="0.15">
      <c r="A39" s="5" t="s">
        <v>40</v>
      </c>
      <c r="B39" s="6">
        <v>6.6000000000000003E-2</v>
      </c>
      <c r="C39" s="7">
        <v>3280</v>
      </c>
      <c r="E39" s="6">
        <v>4.4999999999999998E-2</v>
      </c>
      <c r="F39" s="7">
        <v>527</v>
      </c>
      <c r="G39" s="6">
        <f t="shared" si="4"/>
        <v>-2.1000000000000005E-2</v>
      </c>
      <c r="I39" s="21">
        <f>'Museum Results'!$E39</f>
        <v>3.0000000000000001E-3</v>
      </c>
      <c r="J39" s="22">
        <f>'Museum Results'!$F39</f>
        <v>3</v>
      </c>
      <c r="K39" s="23">
        <f t="shared" si="3"/>
        <v>-4.1999999999999996E-2</v>
      </c>
    </row>
    <row r="40" spans="1:11" ht="14" x14ac:dyDescent="0.15">
      <c r="A40" s="5" t="s">
        <v>41</v>
      </c>
      <c r="B40" s="6">
        <v>0.14599999999999999</v>
      </c>
      <c r="C40" s="7">
        <v>7273</v>
      </c>
      <c r="E40" s="6">
        <v>9.5000000000000001E-2</v>
      </c>
      <c r="F40" s="7">
        <v>1108</v>
      </c>
      <c r="G40" s="6">
        <f t="shared" si="4"/>
        <v>-5.099999999999999E-2</v>
      </c>
      <c r="I40" s="21">
        <f>'Museum Results'!$E40</f>
        <v>0.04</v>
      </c>
      <c r="J40" s="22">
        <f>'Museum Results'!$F40</f>
        <v>36</v>
      </c>
      <c r="K40" s="23">
        <f t="shared" si="3"/>
        <v>-5.5E-2</v>
      </c>
    </row>
    <row r="41" spans="1:11" ht="14" x14ac:dyDescent="0.15">
      <c r="A41" s="5" t="s">
        <v>42</v>
      </c>
      <c r="B41" s="6">
        <v>0.50600000000000001</v>
      </c>
      <c r="C41" s="7">
        <v>25254</v>
      </c>
      <c r="E41" s="6">
        <v>0.35299999999999998</v>
      </c>
      <c r="F41" s="7">
        <v>4116</v>
      </c>
      <c r="G41" s="6">
        <f t="shared" si="4"/>
        <v>-0.15300000000000002</v>
      </c>
      <c r="I41" s="21">
        <f>'Museum Results'!$E41</f>
        <v>0.42199999999999999</v>
      </c>
      <c r="J41" s="22">
        <f>'Museum Results'!$F41</f>
        <v>380</v>
      </c>
      <c r="K41" s="23">
        <f t="shared" si="3"/>
        <v>6.9000000000000006E-2</v>
      </c>
    </row>
    <row r="42" spans="1:11" ht="14" x14ac:dyDescent="0.15">
      <c r="A42" s="5" t="s">
        <v>43</v>
      </c>
      <c r="B42" s="6">
        <v>0.39</v>
      </c>
      <c r="C42" s="7">
        <v>19491</v>
      </c>
      <c r="E42" s="6">
        <v>0.36599999999999999</v>
      </c>
      <c r="F42" s="7">
        <v>4261</v>
      </c>
      <c r="G42" s="6">
        <f t="shared" si="4"/>
        <v>-2.4000000000000021E-2</v>
      </c>
      <c r="I42" s="21">
        <f>'Museum Results'!$E42</f>
        <v>0.38800000000000001</v>
      </c>
      <c r="J42" s="22">
        <f>'Museum Results'!$F42</f>
        <v>350</v>
      </c>
      <c r="K42" s="23">
        <f t="shared" si="3"/>
        <v>2.200000000000002E-2</v>
      </c>
    </row>
    <row r="43" spans="1:11" ht="14" x14ac:dyDescent="0.15">
      <c r="A43" s="5" t="s">
        <v>7</v>
      </c>
      <c r="B43" s="6">
        <v>1.4999999999999999E-2</v>
      </c>
      <c r="C43" s="7">
        <v>736</v>
      </c>
      <c r="E43" s="6">
        <v>2.1000000000000001E-2</v>
      </c>
      <c r="F43" s="7">
        <v>244</v>
      </c>
      <c r="G43" s="6">
        <f t="shared" si="4"/>
        <v>6.0000000000000019E-3</v>
      </c>
      <c r="I43" s="21">
        <f>'Museum Results'!$E43</f>
        <v>0.02</v>
      </c>
      <c r="J43" s="22">
        <f>'Museum Results'!$F43</f>
        <v>18</v>
      </c>
      <c r="K43" s="23">
        <f t="shared" si="3"/>
        <v>-1.0000000000000009E-3</v>
      </c>
    </row>
    <row r="44" spans="1:11" ht="14" x14ac:dyDescent="0.15">
      <c r="A44" s="5" t="s">
        <v>4</v>
      </c>
      <c r="B44" s="6">
        <v>8.8999999999999996E-2</v>
      </c>
      <c r="C44" s="7">
        <v>4467</v>
      </c>
      <c r="E44" s="6">
        <v>8.6999999999999994E-2</v>
      </c>
      <c r="F44" s="7">
        <v>1014</v>
      </c>
      <c r="G44" s="6">
        <f t="shared" si="4"/>
        <v>-2.0000000000000018E-3</v>
      </c>
      <c r="I44" s="21">
        <f>'Museum Results'!$E44</f>
        <v>0.121</v>
      </c>
      <c r="J44" s="22">
        <f>'Museum Results'!$F44</f>
        <v>109</v>
      </c>
      <c r="K44" s="23">
        <f t="shared" si="3"/>
        <v>3.4000000000000002E-2</v>
      </c>
    </row>
    <row r="45" spans="1:11" x14ac:dyDescent="0.15">
      <c r="B45" s="6"/>
      <c r="C45" s="8"/>
      <c r="E45" s="6"/>
      <c r="F45" s="8"/>
      <c r="I45" s="21"/>
      <c r="J45" s="24"/>
      <c r="K45" s="20"/>
    </row>
    <row r="46" spans="1:11" x14ac:dyDescent="0.15">
      <c r="B46" s="6"/>
      <c r="C46" s="8"/>
      <c r="E46" s="6"/>
      <c r="F46" s="8"/>
      <c r="I46" s="21"/>
      <c r="J46" s="24"/>
      <c r="K46" s="20"/>
    </row>
    <row r="49" spans="1:13" ht="28" x14ac:dyDescent="0.15">
      <c r="A49" s="12" t="s">
        <v>10</v>
      </c>
    </row>
    <row r="52" spans="1:13" ht="49" customHeight="1" x14ac:dyDescent="0.15">
      <c r="A52" s="99" t="s">
        <v>181</v>
      </c>
      <c r="B52" s="99"/>
      <c r="C52" s="99"/>
      <c r="D52" s="99"/>
      <c r="E52" s="99"/>
      <c r="F52" s="99"/>
      <c r="G52" s="99"/>
      <c r="H52" s="99"/>
      <c r="I52" s="99"/>
      <c r="J52" s="99"/>
      <c r="K52" s="99"/>
      <c r="L52" s="99"/>
      <c r="M52" s="99"/>
    </row>
  </sheetData>
  <sheetProtection algorithmName="SHA-512" hashValue="JdRyx6H9iG2ed/nUPFH7VDIPSn6c0BakFrjiDv6tSkAd9ft3lwwAgRi7xqmfCGBaqBMmwVAW0RcsD6OwE/8gPw==" saltValue="stgnwPnl0NLNtV6z18Hw4w==" spinCount="100000" sheet="1" objects="1" scenarios="1"/>
  <mergeCells count="6">
    <mergeCell ref="A52:M52"/>
    <mergeCell ref="A2:M2"/>
    <mergeCell ref="A1:M1"/>
    <mergeCell ref="B3:C3"/>
    <mergeCell ref="I3:J3"/>
    <mergeCell ref="E3:F3"/>
  </mergeCells>
  <conditionalFormatting sqref="G9:G13">
    <cfRule type="cellIs" dxfId="101" priority="565" operator="greaterThanOrEqual">
      <formula>0.05</formula>
    </cfRule>
    <cfRule type="cellIs" dxfId="100" priority="566" operator="lessThanOrEqual">
      <formula>-0.05</formula>
    </cfRule>
  </conditionalFormatting>
  <conditionalFormatting sqref="G19:G29">
    <cfRule type="cellIs" dxfId="99" priority="1" operator="greaterThanOrEqual">
      <formula>0.05</formula>
    </cfRule>
    <cfRule type="cellIs" dxfId="98" priority="2" operator="lessThanOrEqual">
      <formula>-0.05</formula>
    </cfRule>
  </conditionalFormatting>
  <conditionalFormatting sqref="G34:G44">
    <cfRule type="cellIs" dxfId="97" priority="505" operator="greaterThanOrEqual">
      <formula>0.05</formula>
    </cfRule>
    <cfRule type="cellIs" dxfId="96" priority="506" operator="lessThanOrEqual">
      <formula>-0.05</formula>
    </cfRule>
  </conditionalFormatting>
  <conditionalFormatting sqref="K9:K13">
    <cfRule type="cellIs" dxfId="95" priority="489" operator="lessThanOrEqual">
      <formula>-0.05</formula>
    </cfRule>
    <cfRule type="cellIs" dxfId="94" priority="490" operator="greaterThanOrEqual">
      <formula>0.05</formula>
    </cfRule>
  </conditionalFormatting>
  <conditionalFormatting sqref="K19:K29">
    <cfRule type="cellIs" dxfId="93" priority="487" operator="lessThanOrEqual">
      <formula>-0.05</formula>
    </cfRule>
    <cfRule type="cellIs" dxfId="92" priority="488" operator="greaterThanOrEqual">
      <formula>0.05</formula>
    </cfRule>
  </conditionalFormatting>
  <conditionalFormatting sqref="K34:K44">
    <cfRule type="cellIs" dxfId="91" priority="485" operator="lessThanOrEqual">
      <formula>-0.05</formula>
    </cfRule>
    <cfRule type="cellIs" dxfId="90" priority="486" operator="greaterThanOrEqual">
      <formula>0.05</formula>
    </cfRule>
  </conditionalFormatting>
  <hyperlinks>
    <hyperlink ref="B3:C3" location="'Museum Results'!A1" display="Back to Museum Results Tab" xr:uid="{8FAFC234-6E4E-41B0-A841-F5C5955AFC1E}"/>
    <hyperlink ref="A52" r:id="rId1" location="page/11" display="Find out more about the four layers of data included in your enrollment at no additional cost" xr:uid="{B0E9D028-0589-5944-8ECA-B6C8B2762157}"/>
  </hyperlinks>
  <pageMargins left="0.75" right="0.75" top="1" bottom="1" header="0.5" footer="0.5"/>
  <pageSetup orientation="portrait" horizontalDpi="0" verticalDpi="0"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497EE-E91E-4AAE-959F-A5396016C0E4}">
  <sheetPr codeName="Sheet7">
    <tabColor rgb="FFFFC000"/>
  </sheetPr>
  <dimension ref="A1:N51"/>
  <sheetViews>
    <sheetView zoomScaleNormal="100" workbookViewId="0">
      <pane ySplit="4" topLeftCell="A5" activePane="bottomLeft" state="frozen"/>
      <selection activeCell="X74" sqref="X74"/>
      <selection pane="bottomLeft" activeCell="P51" sqref="P51"/>
    </sheetView>
  </sheetViews>
  <sheetFormatPr baseColWidth="10" defaultColWidth="8.83203125" defaultRowHeight="13" x14ac:dyDescent="0.15"/>
  <cols>
    <col min="1" max="1" width="51" style="5" customWidth="1"/>
    <col min="2" max="6" width="8.83203125" style="2"/>
    <col min="7" max="7" width="10.5" style="2" customWidth="1"/>
    <col min="8" max="10" width="8.83203125" style="2"/>
    <col min="11" max="11" width="10.5" style="2" customWidth="1"/>
    <col min="12" max="12" width="8.83203125" style="2"/>
    <col min="13" max="13" width="27.5" style="26" customWidth="1"/>
    <col min="14" max="16384" width="8.83203125" style="2"/>
  </cols>
  <sheetData>
    <row r="1" spans="1:14" ht="50" customHeight="1" x14ac:dyDescent="0.15">
      <c r="A1" s="96" t="s">
        <v>44</v>
      </c>
      <c r="B1" s="96"/>
      <c r="C1" s="96"/>
      <c r="D1" s="96"/>
      <c r="E1" s="96"/>
      <c r="F1" s="96"/>
      <c r="G1" s="96"/>
      <c r="H1" s="96"/>
      <c r="I1" s="96"/>
      <c r="J1" s="96"/>
      <c r="K1" s="96"/>
      <c r="L1" s="96"/>
      <c r="M1" s="96"/>
    </row>
    <row r="2" spans="1:14" customFormat="1" ht="35" customHeight="1" x14ac:dyDescent="0.2">
      <c r="A2" s="97" t="s">
        <v>100</v>
      </c>
      <c r="B2" s="97"/>
      <c r="C2" s="97"/>
      <c r="D2" s="97"/>
      <c r="E2" s="97"/>
      <c r="F2" s="97"/>
      <c r="G2" s="97"/>
      <c r="H2" s="97"/>
      <c r="I2" s="97"/>
      <c r="J2" s="97"/>
      <c r="K2" s="97"/>
      <c r="L2" s="97"/>
      <c r="M2" s="97"/>
    </row>
    <row r="3" spans="1:14" ht="50" customHeight="1" x14ac:dyDescent="0.15">
      <c r="A3" s="1" t="s">
        <v>11</v>
      </c>
      <c r="B3" s="104" t="s">
        <v>0</v>
      </c>
      <c r="C3" s="104"/>
      <c r="E3" s="13" t="s">
        <v>157</v>
      </c>
      <c r="F3" s="13"/>
      <c r="G3" s="13" t="s">
        <v>20</v>
      </c>
      <c r="I3" s="98" t="str">
        <f>'Museum Results'!$E3</f>
        <v>Wilkening Pottery Museum</v>
      </c>
      <c r="J3" s="98"/>
      <c r="K3" s="13" t="s">
        <v>21</v>
      </c>
      <c r="M3" s="13" t="s">
        <v>157</v>
      </c>
    </row>
    <row r="4" spans="1:14" ht="14" x14ac:dyDescent="0.15">
      <c r="A4" s="3" t="s">
        <v>12</v>
      </c>
      <c r="E4" s="20"/>
      <c r="F4" s="20"/>
      <c r="G4" s="20"/>
      <c r="I4" s="20"/>
      <c r="J4" s="20"/>
      <c r="K4" s="20"/>
      <c r="M4" s="13" t="s">
        <v>158</v>
      </c>
    </row>
    <row r="5" spans="1:14" ht="14" x14ac:dyDescent="0.15">
      <c r="E5" s="20"/>
      <c r="F5" s="20"/>
      <c r="G5" s="20"/>
      <c r="I5" s="20"/>
      <c r="J5" s="20"/>
      <c r="K5" s="20"/>
      <c r="M5" s="13" t="s">
        <v>25</v>
      </c>
    </row>
    <row r="6" spans="1:14" ht="42" x14ac:dyDescent="0.15">
      <c r="E6" s="20"/>
      <c r="F6" s="20"/>
      <c r="G6" s="20"/>
      <c r="I6" s="20"/>
      <c r="J6" s="20"/>
      <c r="K6" s="20"/>
      <c r="M6" s="26" t="s">
        <v>48</v>
      </c>
    </row>
    <row r="7" spans="1:14" ht="14" x14ac:dyDescent="0.15">
      <c r="A7" s="3" t="s">
        <v>45</v>
      </c>
    </row>
    <row r="8" spans="1:14" ht="14" x14ac:dyDescent="0.15">
      <c r="A8" s="4" t="s">
        <v>1</v>
      </c>
      <c r="B8" s="4" t="s">
        <v>2</v>
      </c>
      <c r="C8" s="4" t="s">
        <v>3</v>
      </c>
      <c r="E8" s="4" t="s">
        <v>2</v>
      </c>
      <c r="F8" s="4" t="s">
        <v>3</v>
      </c>
      <c r="G8" s="10" t="s">
        <v>8</v>
      </c>
      <c r="I8" s="15" t="s">
        <v>2</v>
      </c>
      <c r="J8" s="15" t="s">
        <v>3</v>
      </c>
      <c r="K8" s="15" t="s">
        <v>8</v>
      </c>
    </row>
    <row r="9" spans="1:14" ht="85" customHeight="1" x14ac:dyDescent="0.2">
      <c r="A9" s="5" t="s">
        <v>35</v>
      </c>
      <c r="B9" s="6">
        <v>0.28399999999999997</v>
      </c>
      <c r="C9" s="7">
        <v>25630</v>
      </c>
      <c r="E9" s="6">
        <v>0.252</v>
      </c>
      <c r="F9" s="7">
        <v>1123</v>
      </c>
      <c r="G9" s="6">
        <f>E9-$B9</f>
        <v>-3.1999999999999973E-2</v>
      </c>
      <c r="I9" s="21">
        <f>'Museum Results'!$E9</f>
        <v>0.24</v>
      </c>
      <c r="J9" s="22">
        <f>'Museum Results'!$F9</f>
        <v>226</v>
      </c>
      <c r="K9" s="23">
        <f>I9-E9</f>
        <v>-1.2000000000000011E-2</v>
      </c>
      <c r="M9"/>
      <c r="N9"/>
    </row>
    <row r="10" spans="1:14" ht="14" customHeight="1" x14ac:dyDescent="0.2">
      <c r="A10" s="5" t="s">
        <v>36</v>
      </c>
      <c r="B10" s="6">
        <v>0.28899999999999998</v>
      </c>
      <c r="C10" s="7">
        <v>26086</v>
      </c>
      <c r="E10" s="6">
        <v>0.247</v>
      </c>
      <c r="F10" s="7">
        <v>1100</v>
      </c>
      <c r="G10" s="6">
        <f t="shared" ref="G10:G13" si="0">E10-$B10</f>
        <v>-4.1999999999999982E-2</v>
      </c>
      <c r="I10" s="21">
        <f>'Museum Results'!$E10</f>
        <v>0.308</v>
      </c>
      <c r="J10" s="22">
        <f>'Museum Results'!$F10</f>
        <v>290</v>
      </c>
      <c r="K10" s="23">
        <f>I10-E10</f>
        <v>6.0999999999999999E-2</v>
      </c>
      <c r="M10"/>
      <c r="N10"/>
    </row>
    <row r="11" spans="1:14" ht="14" x14ac:dyDescent="0.15">
      <c r="A11" s="5" t="s">
        <v>37</v>
      </c>
      <c r="B11" s="6">
        <v>0.22</v>
      </c>
      <c r="C11" s="7">
        <v>19829</v>
      </c>
      <c r="E11" s="6">
        <v>0.20200000000000001</v>
      </c>
      <c r="F11" s="7">
        <v>900</v>
      </c>
      <c r="G11" s="6">
        <f t="shared" si="0"/>
        <v>-1.7999999999999988E-2</v>
      </c>
      <c r="I11" s="21">
        <f>'Museum Results'!$E11</f>
        <v>0.29599999999999999</v>
      </c>
      <c r="J11" s="22">
        <f>'Museum Results'!$F11</f>
        <v>279</v>
      </c>
      <c r="K11" s="23">
        <f>I11-E11</f>
        <v>9.3999999999999972E-2</v>
      </c>
    </row>
    <row r="12" spans="1:14" ht="14" x14ac:dyDescent="0.15">
      <c r="A12" s="5" t="s">
        <v>38</v>
      </c>
      <c r="B12" s="6">
        <v>0.17599999999999999</v>
      </c>
      <c r="C12" s="7">
        <v>15912</v>
      </c>
      <c r="E12" s="6">
        <v>0.24399999999999999</v>
      </c>
      <c r="F12" s="7">
        <v>1087</v>
      </c>
      <c r="G12" s="6">
        <f t="shared" si="0"/>
        <v>6.8000000000000005E-2</v>
      </c>
      <c r="I12" s="21">
        <f>'Museum Results'!$E12</f>
        <v>0.13900000000000001</v>
      </c>
      <c r="J12" s="22">
        <f>'Museum Results'!$F12</f>
        <v>131</v>
      </c>
      <c r="K12" s="23">
        <f>I12-E12</f>
        <v>-0.10499999999999998</v>
      </c>
    </row>
    <row r="13" spans="1:14" ht="14" x14ac:dyDescent="0.15">
      <c r="A13" s="5" t="s">
        <v>39</v>
      </c>
      <c r="B13" s="6">
        <v>0.03</v>
      </c>
      <c r="C13" s="7">
        <v>2721</v>
      </c>
      <c r="E13" s="6">
        <v>5.3999999999999999E-2</v>
      </c>
      <c r="F13" s="7">
        <v>241</v>
      </c>
      <c r="G13" s="6">
        <f t="shared" si="0"/>
        <v>2.4E-2</v>
      </c>
      <c r="I13" s="21">
        <f>'Museum Results'!$E13</f>
        <v>1.6E-2</v>
      </c>
      <c r="J13" s="22">
        <f>'Museum Results'!$F13</f>
        <v>15</v>
      </c>
      <c r="K13" s="23">
        <f>I13-E13</f>
        <v>-3.7999999999999999E-2</v>
      </c>
    </row>
    <row r="14" spans="1:14" ht="14" x14ac:dyDescent="0.15">
      <c r="A14" s="5" t="s">
        <v>6</v>
      </c>
      <c r="B14" s="6" t="s">
        <v>9</v>
      </c>
      <c r="C14" s="7">
        <v>90178</v>
      </c>
      <c r="E14" s="6" t="s">
        <v>9</v>
      </c>
      <c r="F14" s="7">
        <v>4451</v>
      </c>
      <c r="I14" s="21" t="str">
        <f>'Museum Results'!$E14</f>
        <v>Totals</v>
      </c>
      <c r="J14" s="22">
        <f>'Museum Results'!$F14</f>
        <v>941</v>
      </c>
      <c r="K14" s="20"/>
    </row>
    <row r="15" spans="1:14" x14ac:dyDescent="0.15">
      <c r="B15" s="6"/>
      <c r="C15" s="7"/>
      <c r="E15" s="6"/>
      <c r="F15" s="8"/>
      <c r="I15" s="21"/>
      <c r="J15" s="24"/>
      <c r="K15" s="20"/>
    </row>
    <row r="16" spans="1:14" x14ac:dyDescent="0.15">
      <c r="B16" s="6"/>
      <c r="C16" s="7"/>
      <c r="E16" s="6"/>
      <c r="F16" s="8"/>
      <c r="I16" s="21"/>
      <c r="J16" s="24"/>
      <c r="K16" s="20"/>
    </row>
    <row r="17" spans="1:11" ht="14" x14ac:dyDescent="0.15">
      <c r="A17" s="3" t="s">
        <v>46</v>
      </c>
      <c r="B17" s="6"/>
      <c r="C17" s="7"/>
      <c r="E17" s="6"/>
      <c r="F17" s="8"/>
      <c r="I17" s="21"/>
      <c r="J17" s="24"/>
      <c r="K17" s="20"/>
    </row>
    <row r="18" spans="1:11" ht="14" x14ac:dyDescent="0.15">
      <c r="A18" s="4" t="s">
        <v>1</v>
      </c>
      <c r="B18" s="9" t="s">
        <v>2</v>
      </c>
      <c r="C18" s="4" t="s">
        <v>3</v>
      </c>
      <c r="E18" s="9" t="s">
        <v>2</v>
      </c>
      <c r="F18" s="10" t="s">
        <v>3</v>
      </c>
      <c r="G18" s="10" t="s">
        <v>8</v>
      </c>
      <c r="I18" s="16" t="s">
        <v>2</v>
      </c>
      <c r="J18" s="17" t="s">
        <v>3</v>
      </c>
      <c r="K18" s="15" t="s">
        <v>8</v>
      </c>
    </row>
    <row r="19" spans="1:11" ht="14" x14ac:dyDescent="0.15">
      <c r="A19" s="5" t="s">
        <v>35</v>
      </c>
      <c r="B19" s="6">
        <v>0.51400000000000001</v>
      </c>
      <c r="C19" s="7">
        <v>46153</v>
      </c>
      <c r="E19" s="6">
        <v>0.60199999999999998</v>
      </c>
      <c r="F19" s="7">
        <v>2666</v>
      </c>
      <c r="G19" s="6">
        <f>E19-$B19</f>
        <v>8.7999999999999967E-2</v>
      </c>
      <c r="I19" s="21">
        <f>'Museum Results'!$E19</f>
        <v>0.52900000000000003</v>
      </c>
      <c r="J19" s="22">
        <f>'Museum Results'!$F19</f>
        <v>496</v>
      </c>
      <c r="K19" s="23">
        <f t="shared" ref="K19:K29" si="1">I19-E19</f>
        <v>-7.2999999999999954E-2</v>
      </c>
    </row>
    <row r="20" spans="1:11" ht="14" x14ac:dyDescent="0.15">
      <c r="A20" s="5" t="s">
        <v>36</v>
      </c>
      <c r="B20" s="6">
        <v>0.182</v>
      </c>
      <c r="C20" s="7">
        <v>16340</v>
      </c>
      <c r="E20" s="6">
        <v>0.06</v>
      </c>
      <c r="F20" s="7">
        <v>266</v>
      </c>
      <c r="G20" s="6">
        <f t="shared" ref="G20:G29" si="2">E20-$B20</f>
        <v>-0.122</v>
      </c>
      <c r="I20" s="21">
        <f>'Museum Results'!$E20</f>
        <v>2.8000000000000001E-2</v>
      </c>
      <c r="J20" s="22">
        <f>'Museum Results'!$F20</f>
        <v>26</v>
      </c>
      <c r="K20" s="23">
        <f t="shared" si="1"/>
        <v>-3.2000000000000001E-2</v>
      </c>
    </row>
    <row r="21" spans="1:11" ht="14" x14ac:dyDescent="0.15">
      <c r="A21" s="5" t="s">
        <v>37</v>
      </c>
      <c r="B21" s="6">
        <v>0.214</v>
      </c>
      <c r="C21" s="7">
        <v>19198</v>
      </c>
      <c r="E21" s="6">
        <v>0.221</v>
      </c>
      <c r="F21" s="7">
        <v>979</v>
      </c>
      <c r="G21" s="6">
        <f t="shared" si="2"/>
        <v>7.0000000000000062E-3</v>
      </c>
      <c r="I21" s="21">
        <f>'Museum Results'!$E21</f>
        <v>0.23899999999999999</v>
      </c>
      <c r="J21" s="22">
        <f>'Museum Results'!$F21</f>
        <v>224</v>
      </c>
      <c r="K21" s="23">
        <f t="shared" si="1"/>
        <v>1.7999999999999988E-2</v>
      </c>
    </row>
    <row r="22" spans="1:11" ht="14" x14ac:dyDescent="0.15">
      <c r="A22" s="5" t="s">
        <v>38</v>
      </c>
      <c r="B22" s="6">
        <v>0.28699999999999998</v>
      </c>
      <c r="C22" s="7">
        <v>25759</v>
      </c>
      <c r="E22" s="6">
        <v>0.151</v>
      </c>
      <c r="F22" s="7">
        <v>670</v>
      </c>
      <c r="G22" s="6">
        <f t="shared" si="2"/>
        <v>-0.13599999999999998</v>
      </c>
      <c r="I22" s="21">
        <f>'Museum Results'!$E22</f>
        <v>0.125</v>
      </c>
      <c r="J22" s="22">
        <f>'Museum Results'!$F22</f>
        <v>117</v>
      </c>
      <c r="K22" s="23">
        <f t="shared" si="1"/>
        <v>-2.5999999999999995E-2</v>
      </c>
    </row>
    <row r="23" spans="1:11" ht="14" x14ac:dyDescent="0.15">
      <c r="A23" s="5" t="s">
        <v>39</v>
      </c>
      <c r="B23" s="6">
        <v>0.52600000000000002</v>
      </c>
      <c r="C23" s="7">
        <v>47161</v>
      </c>
      <c r="E23" s="6">
        <v>0.63900000000000001</v>
      </c>
      <c r="F23" s="7">
        <v>2829</v>
      </c>
      <c r="G23" s="6">
        <f t="shared" si="2"/>
        <v>0.11299999999999999</v>
      </c>
      <c r="I23" s="21">
        <f>'Museum Results'!$E23</f>
        <v>0.64400000000000002</v>
      </c>
      <c r="J23" s="22">
        <f>'Museum Results'!$F23</f>
        <v>603</v>
      </c>
      <c r="K23" s="23">
        <f t="shared" si="1"/>
        <v>5.0000000000000044E-3</v>
      </c>
    </row>
    <row r="24" spans="1:11" ht="14" x14ac:dyDescent="0.15">
      <c r="A24" s="5" t="s">
        <v>40</v>
      </c>
      <c r="B24" s="6">
        <v>0.36899999999999999</v>
      </c>
      <c r="C24" s="7">
        <v>33144</v>
      </c>
      <c r="E24" s="6">
        <v>0.44700000000000001</v>
      </c>
      <c r="F24" s="7">
        <v>1978</v>
      </c>
      <c r="G24" s="6">
        <f t="shared" si="2"/>
        <v>7.8000000000000014E-2</v>
      </c>
      <c r="I24" s="21">
        <f>'Museum Results'!$E24</f>
        <v>0.44900000000000001</v>
      </c>
      <c r="J24" s="22">
        <f>'Museum Results'!$F24</f>
        <v>421</v>
      </c>
      <c r="K24" s="23">
        <f t="shared" si="1"/>
        <v>2.0000000000000018E-3</v>
      </c>
    </row>
    <row r="25" spans="1:11" ht="14" x14ac:dyDescent="0.15">
      <c r="A25" s="5" t="s">
        <v>41</v>
      </c>
      <c r="B25" s="6">
        <v>0.11600000000000001</v>
      </c>
      <c r="C25" s="7">
        <v>10384</v>
      </c>
      <c r="E25" s="6">
        <v>0.02</v>
      </c>
      <c r="F25" s="7">
        <v>87</v>
      </c>
      <c r="G25" s="6">
        <f t="shared" si="2"/>
        <v>-9.6000000000000002E-2</v>
      </c>
      <c r="I25" s="21">
        <f>'Museum Results'!$E25</f>
        <v>6.0000000000000001E-3</v>
      </c>
      <c r="J25" s="22">
        <f>'Museum Results'!$F25</f>
        <v>6</v>
      </c>
      <c r="K25" s="23">
        <f t="shared" si="1"/>
        <v>-1.4E-2</v>
      </c>
    </row>
    <row r="26" spans="1:11" ht="14" x14ac:dyDescent="0.15">
      <c r="A26" s="5" t="s">
        <v>42</v>
      </c>
      <c r="B26" s="6">
        <v>0.318</v>
      </c>
      <c r="C26" s="7">
        <v>28502</v>
      </c>
      <c r="E26" s="6">
        <v>0.27100000000000002</v>
      </c>
      <c r="F26" s="7">
        <v>1202</v>
      </c>
      <c r="G26" s="6">
        <f t="shared" si="2"/>
        <v>-4.6999999999999986E-2</v>
      </c>
      <c r="I26" s="21">
        <f>'Museum Results'!$E26</f>
        <v>0.25600000000000001</v>
      </c>
      <c r="J26" s="22">
        <f>'Museum Results'!$F26</f>
        <v>240</v>
      </c>
      <c r="K26" s="23">
        <f t="shared" si="1"/>
        <v>-1.5000000000000013E-2</v>
      </c>
    </row>
    <row r="27" spans="1:11" ht="14" x14ac:dyDescent="0.15">
      <c r="A27" s="5" t="s">
        <v>43</v>
      </c>
      <c r="B27" s="6">
        <v>0.34399999999999997</v>
      </c>
      <c r="C27" s="7">
        <v>30901</v>
      </c>
      <c r="E27" s="6">
        <v>0.41299999999999998</v>
      </c>
      <c r="F27" s="7">
        <v>1831</v>
      </c>
      <c r="G27" s="6">
        <f t="shared" si="2"/>
        <v>6.9000000000000006E-2</v>
      </c>
      <c r="I27" s="21">
        <f>'Museum Results'!$E27</f>
        <v>0.4</v>
      </c>
      <c r="J27" s="22">
        <f>'Museum Results'!$F27</f>
        <v>375</v>
      </c>
      <c r="K27" s="23">
        <f t="shared" si="1"/>
        <v>-1.2999999999999956E-2</v>
      </c>
    </row>
    <row r="28" spans="1:11" ht="14" x14ac:dyDescent="0.15">
      <c r="A28" s="5" t="s">
        <v>7</v>
      </c>
      <c r="B28" s="6">
        <v>1.2E-2</v>
      </c>
      <c r="C28" s="7">
        <v>1080</v>
      </c>
      <c r="E28" s="6">
        <v>1.2999999999999999E-2</v>
      </c>
      <c r="F28" s="7">
        <v>57</v>
      </c>
      <c r="G28" s="6">
        <f t="shared" si="2"/>
        <v>9.9999999999999915E-4</v>
      </c>
      <c r="I28" s="21">
        <f>'Museum Results'!$E28</f>
        <v>8.9999999999999993E-3</v>
      </c>
      <c r="J28" s="22">
        <f>'Museum Results'!$F28</f>
        <v>8</v>
      </c>
      <c r="K28" s="23">
        <f t="shared" si="1"/>
        <v>-4.0000000000000001E-3</v>
      </c>
    </row>
    <row r="29" spans="1:11" ht="14" x14ac:dyDescent="0.15">
      <c r="A29" s="5" t="s">
        <v>4</v>
      </c>
      <c r="B29" s="6">
        <v>0.129</v>
      </c>
      <c r="C29" s="7">
        <v>11564</v>
      </c>
      <c r="E29" s="6">
        <v>0.14199999999999999</v>
      </c>
      <c r="F29" s="7">
        <v>627</v>
      </c>
      <c r="G29" s="6">
        <f t="shared" si="2"/>
        <v>1.2999999999999984E-2</v>
      </c>
      <c r="I29" s="21">
        <f>'Museum Results'!$E29</f>
        <v>0.17199999999999999</v>
      </c>
      <c r="J29" s="22">
        <f>'Museum Results'!$F29</f>
        <v>161</v>
      </c>
      <c r="K29" s="23">
        <f t="shared" si="1"/>
        <v>0.03</v>
      </c>
    </row>
    <row r="30" spans="1:11" x14ac:dyDescent="0.15">
      <c r="B30" s="6"/>
      <c r="C30" s="7"/>
      <c r="E30" s="6"/>
      <c r="F30" s="8"/>
      <c r="I30" s="21"/>
      <c r="J30" s="24"/>
      <c r="K30" s="20"/>
    </row>
    <row r="31" spans="1:11" x14ac:dyDescent="0.15">
      <c r="B31" s="6"/>
      <c r="C31" s="7"/>
      <c r="E31" s="6"/>
      <c r="F31" s="8"/>
      <c r="I31" s="21"/>
      <c r="J31" s="24"/>
      <c r="K31" s="20"/>
    </row>
    <row r="32" spans="1:11" ht="14" x14ac:dyDescent="0.15">
      <c r="A32" s="3" t="s">
        <v>47</v>
      </c>
      <c r="B32" s="6"/>
      <c r="C32" s="7"/>
      <c r="E32" s="6"/>
      <c r="F32" s="8"/>
      <c r="I32" s="21"/>
      <c r="J32" s="24"/>
      <c r="K32" s="20"/>
    </row>
    <row r="33" spans="1:11" ht="14" x14ac:dyDescent="0.15">
      <c r="A33" s="4" t="s">
        <v>1</v>
      </c>
      <c r="B33" s="9" t="s">
        <v>2</v>
      </c>
      <c r="C33" s="4" t="s">
        <v>3</v>
      </c>
      <c r="E33" s="9" t="s">
        <v>2</v>
      </c>
      <c r="F33" s="10" t="s">
        <v>3</v>
      </c>
      <c r="G33" s="10" t="s">
        <v>8</v>
      </c>
      <c r="I33" s="16" t="s">
        <v>2</v>
      </c>
      <c r="J33" s="17" t="s">
        <v>3</v>
      </c>
      <c r="K33" s="15" t="s">
        <v>8</v>
      </c>
    </row>
    <row r="34" spans="1:11" ht="14" x14ac:dyDescent="0.15">
      <c r="A34" s="5" t="s">
        <v>35</v>
      </c>
      <c r="B34" s="6">
        <v>6.0000000000000001E-3</v>
      </c>
      <c r="C34" s="7">
        <v>322</v>
      </c>
      <c r="E34" s="6">
        <v>4.0000000000000001E-3</v>
      </c>
      <c r="F34" s="7">
        <v>17</v>
      </c>
      <c r="G34" s="6">
        <f>E34-$B34</f>
        <v>-2E-3</v>
      </c>
      <c r="I34" s="21">
        <f>'Museum Results'!$E34</f>
        <v>4.0000000000000001E-3</v>
      </c>
      <c r="J34" s="22">
        <f>'Museum Results'!$F34</f>
        <v>4</v>
      </c>
      <c r="K34" s="23">
        <f t="shared" ref="K34:K44" si="3">I34-E34</f>
        <v>0</v>
      </c>
    </row>
    <row r="35" spans="1:11" ht="14" x14ac:dyDescent="0.15">
      <c r="A35" s="5" t="s">
        <v>36</v>
      </c>
      <c r="B35" s="6">
        <v>0.65100000000000002</v>
      </c>
      <c r="C35" s="7">
        <v>32518</v>
      </c>
      <c r="E35" s="6">
        <v>0.68600000000000005</v>
      </c>
      <c r="F35" s="7">
        <v>2874</v>
      </c>
      <c r="G35" s="6">
        <f t="shared" ref="G35:G44" si="4">E35-$B35</f>
        <v>3.5000000000000031E-2</v>
      </c>
      <c r="I35" s="21">
        <f>'Museum Results'!$E35</f>
        <v>0.76700000000000002</v>
      </c>
      <c r="J35" s="22">
        <f>'Museum Results'!$F35</f>
        <v>691</v>
      </c>
      <c r="K35" s="23">
        <f t="shared" si="3"/>
        <v>8.0999999999999961E-2</v>
      </c>
    </row>
    <row r="36" spans="1:11" ht="14" x14ac:dyDescent="0.15">
      <c r="A36" s="5" t="s">
        <v>37</v>
      </c>
      <c r="B36" s="6">
        <v>0.31</v>
      </c>
      <c r="C36" s="7">
        <v>15499</v>
      </c>
      <c r="E36" s="6">
        <v>0.24299999999999999</v>
      </c>
      <c r="F36" s="7">
        <v>1016</v>
      </c>
      <c r="G36" s="6">
        <f t="shared" si="4"/>
        <v>-6.7000000000000004E-2</v>
      </c>
      <c r="I36" s="21">
        <f>'Museum Results'!$E36</f>
        <v>0.14399999999999999</v>
      </c>
      <c r="J36" s="22">
        <f>'Museum Results'!$F36</f>
        <v>130</v>
      </c>
      <c r="K36" s="23">
        <f t="shared" si="3"/>
        <v>-9.9000000000000005E-2</v>
      </c>
    </row>
    <row r="37" spans="1:11" ht="14" x14ac:dyDescent="0.15">
      <c r="A37" s="5" t="s">
        <v>38</v>
      </c>
      <c r="B37" s="6">
        <v>0.20399999999999999</v>
      </c>
      <c r="C37" s="7">
        <v>10185</v>
      </c>
      <c r="E37" s="6">
        <v>0.24399999999999999</v>
      </c>
      <c r="F37" s="7">
        <v>1022</v>
      </c>
      <c r="G37" s="6">
        <f t="shared" si="4"/>
        <v>4.0000000000000008E-2</v>
      </c>
      <c r="I37" s="21">
        <f>'Museum Results'!$E37</f>
        <v>0.121</v>
      </c>
      <c r="J37" s="22">
        <f>'Museum Results'!$F37</f>
        <v>109</v>
      </c>
      <c r="K37" s="23">
        <f t="shared" si="3"/>
        <v>-0.123</v>
      </c>
    </row>
    <row r="38" spans="1:11" ht="14" x14ac:dyDescent="0.15">
      <c r="A38" s="5" t="s">
        <v>39</v>
      </c>
      <c r="B38" s="6">
        <v>0.40899999999999997</v>
      </c>
      <c r="C38" s="7">
        <v>20438</v>
      </c>
      <c r="E38" s="6">
        <v>0.23599999999999999</v>
      </c>
      <c r="F38" s="7">
        <v>990</v>
      </c>
      <c r="G38" s="6">
        <f t="shared" si="4"/>
        <v>-0.17299999999999999</v>
      </c>
      <c r="I38" s="21">
        <f>'Museum Results'!$E38</f>
        <v>0.21</v>
      </c>
      <c r="J38" s="22">
        <f>'Museum Results'!$F38</f>
        <v>189</v>
      </c>
      <c r="K38" s="23">
        <f t="shared" si="3"/>
        <v>-2.5999999999999995E-2</v>
      </c>
    </row>
    <row r="39" spans="1:11" ht="14" x14ac:dyDescent="0.15">
      <c r="A39" s="5" t="s">
        <v>40</v>
      </c>
      <c r="B39" s="6">
        <v>6.6000000000000003E-2</v>
      </c>
      <c r="C39" s="7">
        <v>3280</v>
      </c>
      <c r="E39" s="6">
        <v>1.2E-2</v>
      </c>
      <c r="F39" s="7">
        <v>50</v>
      </c>
      <c r="G39" s="6">
        <f t="shared" si="4"/>
        <v>-5.4000000000000006E-2</v>
      </c>
      <c r="I39" s="21">
        <f>'Museum Results'!$E39</f>
        <v>3.0000000000000001E-3</v>
      </c>
      <c r="J39" s="22">
        <f>'Museum Results'!$F39</f>
        <v>3</v>
      </c>
      <c r="K39" s="23">
        <f t="shared" si="3"/>
        <v>-9.0000000000000011E-3</v>
      </c>
    </row>
    <row r="40" spans="1:11" ht="14" x14ac:dyDescent="0.15">
      <c r="A40" s="5" t="s">
        <v>41</v>
      </c>
      <c r="B40" s="6">
        <v>0.14599999999999999</v>
      </c>
      <c r="C40" s="7">
        <v>7273</v>
      </c>
      <c r="E40" s="6">
        <v>6.2E-2</v>
      </c>
      <c r="F40" s="7">
        <v>261</v>
      </c>
      <c r="G40" s="6">
        <f t="shared" si="4"/>
        <v>-8.3999999999999991E-2</v>
      </c>
      <c r="I40" s="21">
        <f>'Museum Results'!$E40</f>
        <v>0.04</v>
      </c>
      <c r="J40" s="22">
        <f>'Museum Results'!$F40</f>
        <v>36</v>
      </c>
      <c r="K40" s="23">
        <f t="shared" si="3"/>
        <v>-2.1999999999999999E-2</v>
      </c>
    </row>
    <row r="41" spans="1:11" ht="14" x14ac:dyDescent="0.15">
      <c r="A41" s="5" t="s">
        <v>42</v>
      </c>
      <c r="B41" s="6">
        <v>0.50600000000000001</v>
      </c>
      <c r="C41" s="7">
        <v>25254</v>
      </c>
      <c r="E41" s="6">
        <v>0.39700000000000002</v>
      </c>
      <c r="F41" s="7">
        <v>1664</v>
      </c>
      <c r="G41" s="6">
        <f t="shared" si="4"/>
        <v>-0.10899999999999999</v>
      </c>
      <c r="I41" s="21">
        <f>'Museum Results'!$E41</f>
        <v>0.42199999999999999</v>
      </c>
      <c r="J41" s="22">
        <f>'Museum Results'!$F41</f>
        <v>380</v>
      </c>
      <c r="K41" s="23">
        <f t="shared" si="3"/>
        <v>2.4999999999999967E-2</v>
      </c>
    </row>
    <row r="42" spans="1:11" ht="14" x14ac:dyDescent="0.15">
      <c r="A42" s="5" t="s">
        <v>43</v>
      </c>
      <c r="B42" s="6">
        <v>0.39</v>
      </c>
      <c r="C42" s="7">
        <v>19491</v>
      </c>
      <c r="E42" s="6">
        <v>0.317</v>
      </c>
      <c r="F42" s="7">
        <v>1327</v>
      </c>
      <c r="G42" s="6">
        <f t="shared" si="4"/>
        <v>-7.3000000000000009E-2</v>
      </c>
      <c r="I42" s="21">
        <f>'Museum Results'!$E42</f>
        <v>0.38800000000000001</v>
      </c>
      <c r="J42" s="22">
        <f>'Museum Results'!$F42</f>
        <v>350</v>
      </c>
      <c r="K42" s="23">
        <f t="shared" si="3"/>
        <v>7.1000000000000008E-2</v>
      </c>
    </row>
    <row r="43" spans="1:11" ht="14" x14ac:dyDescent="0.15">
      <c r="A43" s="5" t="s">
        <v>7</v>
      </c>
      <c r="B43" s="6">
        <v>1.4999999999999999E-2</v>
      </c>
      <c r="C43" s="7">
        <v>736</v>
      </c>
      <c r="E43" s="6">
        <v>1.7999999999999999E-2</v>
      </c>
      <c r="F43" s="7">
        <v>75</v>
      </c>
      <c r="G43" s="6">
        <f t="shared" si="4"/>
        <v>2.9999999999999992E-3</v>
      </c>
      <c r="I43" s="21">
        <f>'Museum Results'!$E43</f>
        <v>0.02</v>
      </c>
      <c r="J43" s="22">
        <f>'Museum Results'!$F43</f>
        <v>18</v>
      </c>
      <c r="K43" s="23">
        <f t="shared" si="3"/>
        <v>2.0000000000000018E-3</v>
      </c>
    </row>
    <row r="44" spans="1:11" ht="14" x14ac:dyDescent="0.15">
      <c r="A44" s="5" t="s">
        <v>4</v>
      </c>
      <c r="B44" s="6">
        <v>8.8999999999999996E-2</v>
      </c>
      <c r="C44" s="7">
        <v>4467</v>
      </c>
      <c r="E44" s="6">
        <v>0.11799999999999999</v>
      </c>
      <c r="F44" s="7">
        <v>496</v>
      </c>
      <c r="G44" s="6">
        <f t="shared" si="4"/>
        <v>2.8999999999999998E-2</v>
      </c>
      <c r="I44" s="21">
        <f>'Museum Results'!$E44</f>
        <v>0.121</v>
      </c>
      <c r="J44" s="22">
        <f>'Museum Results'!$F44</f>
        <v>109</v>
      </c>
      <c r="K44" s="23">
        <f t="shared" si="3"/>
        <v>3.0000000000000027E-3</v>
      </c>
    </row>
    <row r="45" spans="1:11" ht="14" customHeight="1" x14ac:dyDescent="0.15">
      <c r="B45" s="6"/>
      <c r="C45" s="8"/>
      <c r="E45" s="6"/>
      <c r="F45" s="8"/>
      <c r="I45" s="21"/>
      <c r="J45" s="24"/>
      <c r="K45" s="20"/>
    </row>
    <row r="48" spans="1:11" ht="28" x14ac:dyDescent="0.15">
      <c r="A48" s="12" t="s">
        <v>10</v>
      </c>
    </row>
    <row r="51" spans="1:13" ht="50" customHeight="1" x14ac:dyDescent="0.15">
      <c r="A51" s="99" t="s">
        <v>181</v>
      </c>
      <c r="B51" s="99"/>
      <c r="C51" s="99"/>
      <c r="D51" s="99"/>
      <c r="E51" s="99"/>
      <c r="F51" s="99"/>
      <c r="G51" s="99"/>
      <c r="H51" s="99"/>
      <c r="I51" s="99"/>
      <c r="J51" s="99"/>
      <c r="K51" s="99"/>
      <c r="L51" s="99"/>
      <c r="M51" s="99"/>
    </row>
  </sheetData>
  <sheetProtection algorithmName="SHA-512" hashValue="KMYRrMEqU0ygqwXIK4hOCRXVTjb6K7iyXQVpixX3pK0kEyBzZirRyoZWYLQ0gbA9SnLF3k2FXlgcLGFDcFqgYg==" saltValue="ZF9cCYyDfNg+Oa+yvb6LLw==" spinCount="100000" sheet="1" objects="1" scenarios="1"/>
  <mergeCells count="5">
    <mergeCell ref="A1:M1"/>
    <mergeCell ref="A2:M2"/>
    <mergeCell ref="B3:C3"/>
    <mergeCell ref="I3:J3"/>
    <mergeCell ref="A51:M51"/>
  </mergeCells>
  <conditionalFormatting sqref="G9:G13">
    <cfRule type="cellIs" dxfId="89" priority="1879" operator="greaterThanOrEqual">
      <formula>0.05</formula>
    </cfRule>
    <cfRule type="cellIs" dxfId="88" priority="1880" operator="lessThanOrEqual">
      <formula>-0.05</formula>
    </cfRule>
  </conditionalFormatting>
  <conditionalFormatting sqref="G19:G29">
    <cfRule type="cellIs" dxfId="87" priority="1817" operator="greaterThanOrEqual">
      <formula>0.05</formula>
    </cfRule>
    <cfRule type="cellIs" dxfId="86" priority="1818" operator="lessThanOrEqual">
      <formula>-0.05</formula>
    </cfRule>
  </conditionalFormatting>
  <conditionalFormatting sqref="G34:G44">
    <cfRule type="cellIs" dxfId="85" priority="1819" operator="greaterThanOrEqual">
      <formula>0.05</formula>
    </cfRule>
    <cfRule type="cellIs" dxfId="84" priority="1820" operator="lessThanOrEqual">
      <formula>-0.05</formula>
    </cfRule>
  </conditionalFormatting>
  <conditionalFormatting sqref="K9:K13">
    <cfRule type="cellIs" dxfId="83" priority="1803" operator="lessThanOrEqual">
      <formula>-0.05</formula>
    </cfRule>
    <cfRule type="cellIs" dxfId="82" priority="1804" operator="greaterThanOrEqual">
      <formula>0.05</formula>
    </cfRule>
  </conditionalFormatting>
  <conditionalFormatting sqref="K19:K29">
    <cfRule type="cellIs" dxfId="81" priority="1801" operator="lessThanOrEqual">
      <formula>-0.05</formula>
    </cfRule>
    <cfRule type="cellIs" dxfId="80" priority="1802" operator="greaterThanOrEqual">
      <formula>0.05</formula>
    </cfRule>
  </conditionalFormatting>
  <conditionalFormatting sqref="K34:K44">
    <cfRule type="cellIs" dxfId="79" priority="1799" operator="lessThanOrEqual">
      <formula>-0.05</formula>
    </cfRule>
    <cfRule type="cellIs" dxfId="78" priority="1800" operator="greaterThanOrEqual">
      <formula>0.05</formula>
    </cfRule>
  </conditionalFormatting>
  <hyperlinks>
    <hyperlink ref="B3:C3" location="'Museum Results'!A1" display="Back to Museum Results Tab" xr:uid="{2258A366-4C40-4001-90EB-7229D51D535F}"/>
    <hyperlink ref="A51" r:id="rId1" location="page/11" display="Find out more about the four layers of data included in your enrollment at no additional cost" xr:uid="{D9B28BEE-58E1-3E45-9DD1-E1F7156A8DCB}"/>
  </hyperlinks>
  <pageMargins left="0.75" right="0.75" top="1" bottom="1" header="0.5" footer="0.5"/>
  <pageSetup orientation="portrait" horizontalDpi="0" verticalDpi="0"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0919E-CF4D-46EB-A782-58A88BF8E173}">
  <sheetPr codeName="Sheet8"/>
  <dimension ref="A1:S1002"/>
  <sheetViews>
    <sheetView zoomScaleNormal="100" workbookViewId="0">
      <selection activeCell="L3" sqref="L3"/>
    </sheetView>
  </sheetViews>
  <sheetFormatPr baseColWidth="10" defaultColWidth="8.83203125" defaultRowHeight="15" x14ac:dyDescent="0.2"/>
  <cols>
    <col min="1" max="1" width="40.6640625" style="35" customWidth="1"/>
    <col min="2" max="3" width="9.1640625" style="36"/>
    <col min="4" max="4" width="40.6640625" style="35" customWidth="1"/>
    <col min="5" max="6" width="9.1640625" style="36"/>
    <col min="7" max="7" width="40.6640625" style="35" customWidth="1"/>
    <col min="8" max="8" width="9.1640625" style="36"/>
  </cols>
  <sheetData>
    <row r="1" spans="1:19" ht="50" customHeight="1" x14ac:dyDescent="0.2">
      <c r="A1" s="96" t="s">
        <v>44</v>
      </c>
      <c r="B1" s="96"/>
      <c r="C1" s="96"/>
      <c r="D1" s="96"/>
      <c r="E1" s="96"/>
      <c r="F1" s="96"/>
      <c r="G1" s="96"/>
      <c r="H1" s="96"/>
      <c r="I1" s="96"/>
      <c r="J1" s="96"/>
      <c r="K1" s="96"/>
    </row>
    <row r="2" spans="1:19" ht="45" customHeight="1" x14ac:dyDescent="0.2">
      <c r="A2" s="97" t="s">
        <v>108</v>
      </c>
      <c r="B2" s="97"/>
      <c r="C2" s="97"/>
      <c r="D2" s="97"/>
      <c r="E2" s="97"/>
      <c r="F2" s="97"/>
      <c r="G2" s="97"/>
      <c r="H2" s="97"/>
      <c r="I2" s="97"/>
      <c r="J2" s="97"/>
      <c r="K2" s="97"/>
    </row>
    <row r="3" spans="1:19" ht="75" customHeight="1" x14ac:dyDescent="0.2">
      <c r="A3" s="27" t="s">
        <v>28</v>
      </c>
      <c r="B3" s="28"/>
      <c r="C3" s="28"/>
      <c r="D3" s="27" t="s">
        <v>29</v>
      </c>
      <c r="E3" s="28"/>
      <c r="F3" s="28"/>
      <c r="G3" s="29" t="s">
        <v>30</v>
      </c>
      <c r="H3" s="28"/>
      <c r="J3" s="104" t="s">
        <v>0</v>
      </c>
      <c r="K3" s="104"/>
    </row>
    <row r="4" spans="1:19" ht="21" customHeight="1" x14ac:dyDescent="0.2">
      <c r="A4" s="30" t="s">
        <v>4</v>
      </c>
      <c r="B4" s="31" t="s">
        <v>3</v>
      </c>
      <c r="C4" s="28"/>
      <c r="D4" s="30" t="s">
        <v>4</v>
      </c>
      <c r="E4" s="31" t="s">
        <v>3</v>
      </c>
      <c r="F4" s="28"/>
      <c r="G4" s="30" t="s">
        <v>4</v>
      </c>
      <c r="H4" s="31" t="s">
        <v>3</v>
      </c>
    </row>
    <row r="5" spans="1:19" ht="43" x14ac:dyDescent="0.2">
      <c r="A5" s="37" t="s">
        <v>49</v>
      </c>
      <c r="B5" s="37">
        <v>2</v>
      </c>
      <c r="C5" s="33"/>
      <c r="D5" s="32" t="s">
        <v>159</v>
      </c>
      <c r="E5" s="32">
        <v>1</v>
      </c>
      <c r="F5" s="33"/>
      <c r="G5" s="34" t="s">
        <v>164</v>
      </c>
      <c r="H5" s="28">
        <v>1</v>
      </c>
    </row>
    <row r="6" spans="1:19" ht="43" x14ac:dyDescent="0.2">
      <c r="A6" s="37" t="s">
        <v>50</v>
      </c>
      <c r="B6" s="37">
        <v>1</v>
      </c>
      <c r="C6" s="33"/>
      <c r="D6" s="34" t="s">
        <v>160</v>
      </c>
      <c r="E6" s="28">
        <v>1</v>
      </c>
      <c r="F6" s="33"/>
      <c r="G6" s="32" t="s">
        <v>165</v>
      </c>
      <c r="H6" s="32">
        <v>1</v>
      </c>
    </row>
    <row r="7" spans="1:19" x14ac:dyDescent="0.2">
      <c r="A7" s="37" t="s">
        <v>51</v>
      </c>
      <c r="B7" s="37">
        <v>1</v>
      </c>
      <c r="C7" s="28"/>
      <c r="D7" s="32" t="s">
        <v>161</v>
      </c>
      <c r="E7" s="32">
        <v>1</v>
      </c>
      <c r="F7" s="28"/>
      <c r="G7" s="34" t="s">
        <v>162</v>
      </c>
      <c r="H7" s="28">
        <v>1</v>
      </c>
    </row>
    <row r="8" spans="1:19" ht="29" x14ac:dyDescent="0.2">
      <c r="A8" s="37" t="s">
        <v>52</v>
      </c>
      <c r="B8" s="37">
        <v>1</v>
      </c>
      <c r="C8" s="28"/>
      <c r="D8" s="32" t="s">
        <v>17</v>
      </c>
      <c r="E8" s="32">
        <v>3</v>
      </c>
      <c r="F8" s="28"/>
      <c r="G8" s="34" t="s">
        <v>163</v>
      </c>
      <c r="H8" s="28">
        <v>1</v>
      </c>
      <c r="R8" s="32"/>
      <c r="S8" s="32"/>
    </row>
    <row r="9" spans="1:19" ht="15" customHeight="1" x14ac:dyDescent="0.2">
      <c r="A9" s="26" t="s">
        <v>31</v>
      </c>
      <c r="B9" s="26">
        <v>1</v>
      </c>
      <c r="C9" s="28"/>
      <c r="D9" s="32"/>
      <c r="E9" s="32"/>
      <c r="F9" s="28"/>
      <c r="G9" s="32" t="s">
        <v>17</v>
      </c>
      <c r="H9" s="32">
        <v>4</v>
      </c>
      <c r="P9" s="32"/>
    </row>
    <row r="10" spans="1:19" x14ac:dyDescent="0.2">
      <c r="A10" s="37" t="s">
        <v>9</v>
      </c>
      <c r="B10" s="37">
        <v>6</v>
      </c>
      <c r="C10" s="28"/>
      <c r="D10" s="32"/>
      <c r="E10" s="32"/>
      <c r="F10" s="28"/>
      <c r="G10" s="32"/>
      <c r="H10" s="32"/>
      <c r="O10" s="32"/>
      <c r="P10" s="32"/>
    </row>
    <row r="11" spans="1:19" ht="16" customHeight="1" x14ac:dyDescent="0.2">
      <c r="C11" s="28"/>
      <c r="D11"/>
      <c r="E11"/>
      <c r="F11" s="28"/>
      <c r="G11" s="32"/>
      <c r="H11" s="32"/>
      <c r="O11" s="32"/>
      <c r="P11" s="32"/>
    </row>
    <row r="12" spans="1:19" ht="16" customHeight="1" x14ac:dyDescent="0.2">
      <c r="A12" s="32"/>
      <c r="B12" s="32"/>
      <c r="C12" s="28"/>
      <c r="D12"/>
      <c r="E12"/>
      <c r="F12" s="28"/>
    </row>
    <row r="13" spans="1:19" ht="16" customHeight="1" x14ac:dyDescent="0.2">
      <c r="A13" s="32"/>
      <c r="B13" s="32"/>
      <c r="C13" s="28"/>
      <c r="D13"/>
      <c r="E13"/>
      <c r="F13" s="28"/>
    </row>
    <row r="14" spans="1:19" ht="15" customHeight="1" x14ac:dyDescent="0.2">
      <c r="A14" s="32"/>
      <c r="B14" s="32"/>
      <c r="C14" s="28"/>
      <c r="D14"/>
      <c r="E14"/>
      <c r="F14" s="28"/>
      <c r="O14" s="32"/>
      <c r="P14" s="32"/>
    </row>
    <row r="15" spans="1:19" ht="15" customHeight="1" x14ac:dyDescent="0.2">
      <c r="A15" s="32"/>
      <c r="B15" s="32"/>
      <c r="C15" s="28"/>
      <c r="D15"/>
      <c r="E15"/>
      <c r="F15"/>
      <c r="O15" s="34"/>
      <c r="P15" s="28"/>
    </row>
    <row r="16" spans="1:19" ht="15" customHeight="1" x14ac:dyDescent="0.2">
      <c r="A16" s="32"/>
      <c r="B16" s="32"/>
      <c r="C16" s="28"/>
      <c r="D16"/>
      <c r="E16"/>
      <c r="F16"/>
    </row>
    <row r="17" spans="1:16" ht="15" customHeight="1" x14ac:dyDescent="0.2">
      <c r="A17" s="32"/>
      <c r="B17" s="32"/>
      <c r="C17" s="28"/>
      <c r="D17"/>
      <c r="E17"/>
      <c r="F17"/>
      <c r="O17" s="34"/>
      <c r="P17" s="28"/>
    </row>
    <row r="18" spans="1:16" ht="15" customHeight="1" x14ac:dyDescent="0.2">
      <c r="A18" s="32"/>
      <c r="B18" s="32"/>
      <c r="C18" s="28"/>
      <c r="D18"/>
      <c r="E18"/>
      <c r="F18"/>
    </row>
    <row r="19" spans="1:16" ht="15" customHeight="1" x14ac:dyDescent="0.2">
      <c r="A19" s="32"/>
      <c r="B19" s="32"/>
      <c r="C19" s="28"/>
      <c r="D19"/>
      <c r="E19"/>
      <c r="F19" s="28"/>
    </row>
    <row r="20" spans="1:16" ht="15" customHeight="1" x14ac:dyDescent="0.2">
      <c r="A20" s="32"/>
      <c r="B20" s="32"/>
      <c r="C20" s="28"/>
      <c r="D20"/>
      <c r="E20"/>
      <c r="F20" s="28"/>
      <c r="G20" s="34"/>
      <c r="H20" s="28"/>
    </row>
    <row r="21" spans="1:16" ht="15" customHeight="1" x14ac:dyDescent="0.2">
      <c r="A21" s="32"/>
      <c r="B21" s="32"/>
      <c r="C21" s="28"/>
      <c r="F21" s="28"/>
      <c r="G21" s="34"/>
      <c r="H21" s="28"/>
    </row>
    <row r="22" spans="1:16" ht="15" customHeight="1" x14ac:dyDescent="0.2">
      <c r="A22" s="32"/>
      <c r="B22" s="32"/>
      <c r="C22" s="28"/>
      <c r="F22" s="28"/>
      <c r="G22" s="34"/>
      <c r="H22" s="28"/>
    </row>
    <row r="23" spans="1:16" ht="15" customHeight="1" x14ac:dyDescent="0.2">
      <c r="A23" s="32"/>
      <c r="B23" s="32"/>
      <c r="C23" s="28"/>
      <c r="F23" s="28"/>
      <c r="G23" s="34"/>
      <c r="H23" s="28"/>
    </row>
    <row r="24" spans="1:16" x14ac:dyDescent="0.2">
      <c r="A24" s="32"/>
      <c r="B24" s="32"/>
      <c r="C24" s="28"/>
      <c r="F24" s="28"/>
      <c r="G24" s="34"/>
      <c r="H24" s="28"/>
    </row>
    <row r="25" spans="1:16" x14ac:dyDescent="0.2">
      <c r="A25" s="32"/>
      <c r="B25" s="32"/>
      <c r="C25" s="28"/>
      <c r="D25" s="34"/>
      <c r="E25" s="28"/>
      <c r="F25" s="28"/>
      <c r="G25" s="34"/>
      <c r="H25" s="28"/>
    </row>
    <row r="26" spans="1:16" x14ac:dyDescent="0.2">
      <c r="A26" s="32"/>
      <c r="B26" s="32"/>
      <c r="C26" s="28"/>
      <c r="D26" s="34"/>
      <c r="E26" s="28"/>
      <c r="F26" s="28"/>
      <c r="G26" s="34"/>
      <c r="H26" s="28"/>
    </row>
    <row r="27" spans="1:16" x14ac:dyDescent="0.2">
      <c r="A27" s="32"/>
      <c r="B27" s="32"/>
      <c r="C27" s="28"/>
      <c r="D27" s="34"/>
      <c r="E27" s="28"/>
      <c r="F27" s="28"/>
      <c r="G27" s="34"/>
      <c r="H27" s="28"/>
    </row>
    <row r="28" spans="1:16" x14ac:dyDescent="0.2">
      <c r="A28" s="32"/>
      <c r="B28" s="32"/>
      <c r="C28" s="28"/>
      <c r="D28" s="34"/>
      <c r="E28" s="28"/>
      <c r="F28" s="28"/>
      <c r="G28" s="34"/>
      <c r="H28" s="28"/>
    </row>
    <row r="29" spans="1:16" x14ac:dyDescent="0.2">
      <c r="A29" s="32"/>
      <c r="B29" s="32"/>
      <c r="C29" s="28"/>
      <c r="D29" s="34"/>
      <c r="E29" s="28"/>
      <c r="F29" s="28"/>
      <c r="G29" s="34"/>
      <c r="H29" s="28"/>
    </row>
    <row r="30" spans="1:16" x14ac:dyDescent="0.2">
      <c r="A30" s="34"/>
      <c r="B30" s="28"/>
      <c r="C30" s="28"/>
      <c r="D30" s="34"/>
      <c r="E30" s="28"/>
      <c r="F30" s="28"/>
      <c r="G30" s="34"/>
      <c r="H30" s="28"/>
    </row>
    <row r="31" spans="1:16" x14ac:dyDescent="0.2">
      <c r="A31" s="34"/>
      <c r="B31" s="28"/>
      <c r="C31" s="28"/>
      <c r="D31" s="34"/>
      <c r="E31" s="28"/>
      <c r="F31" s="28"/>
      <c r="G31" s="34"/>
      <c r="H31" s="28"/>
    </row>
    <row r="32" spans="1:16" x14ac:dyDescent="0.2">
      <c r="A32" s="34"/>
      <c r="B32" s="28"/>
      <c r="C32" s="28"/>
      <c r="D32" s="34"/>
      <c r="E32" s="28"/>
      <c r="F32" s="28"/>
      <c r="G32" s="34"/>
      <c r="H32" s="28"/>
    </row>
    <row r="33" spans="1:8" x14ac:dyDescent="0.2">
      <c r="A33" s="34"/>
      <c r="B33" s="28"/>
      <c r="C33" s="28"/>
      <c r="D33" s="34"/>
      <c r="E33" s="28"/>
      <c r="F33" s="28"/>
      <c r="G33" s="34"/>
      <c r="H33" s="28"/>
    </row>
    <row r="34" spans="1:8" x14ac:dyDescent="0.2">
      <c r="A34" s="34"/>
      <c r="B34" s="28"/>
      <c r="C34" s="28"/>
      <c r="D34" s="34"/>
      <c r="E34" s="28"/>
      <c r="F34" s="28"/>
      <c r="G34" s="34"/>
      <c r="H34" s="28"/>
    </row>
    <row r="35" spans="1:8" x14ac:dyDescent="0.2">
      <c r="A35" s="34"/>
      <c r="B35" s="28"/>
      <c r="C35" s="28"/>
      <c r="D35" s="34"/>
      <c r="E35" s="28"/>
      <c r="F35" s="28"/>
      <c r="G35" s="34"/>
      <c r="H35" s="28"/>
    </row>
    <row r="36" spans="1:8" x14ac:dyDescent="0.2">
      <c r="A36" s="34"/>
      <c r="B36" s="28"/>
      <c r="C36" s="28"/>
      <c r="D36" s="34"/>
      <c r="E36" s="28"/>
      <c r="F36" s="28"/>
      <c r="G36" s="34"/>
      <c r="H36" s="28"/>
    </row>
    <row r="37" spans="1:8" x14ac:dyDescent="0.2">
      <c r="A37" s="34"/>
      <c r="B37" s="28"/>
      <c r="C37" s="28"/>
      <c r="D37" s="34"/>
      <c r="E37" s="28"/>
      <c r="F37" s="28"/>
      <c r="G37" s="34"/>
      <c r="H37" s="28"/>
    </row>
    <row r="38" spans="1:8" x14ac:dyDescent="0.2">
      <c r="A38" s="34"/>
      <c r="B38" s="28"/>
      <c r="C38" s="28"/>
      <c r="D38" s="34"/>
      <c r="E38" s="28"/>
      <c r="F38" s="28"/>
      <c r="G38" s="34"/>
      <c r="H38" s="28"/>
    </row>
    <row r="39" spans="1:8" x14ac:dyDescent="0.2">
      <c r="A39" s="34"/>
      <c r="B39" s="28"/>
      <c r="C39" s="28"/>
      <c r="D39" s="34"/>
      <c r="E39" s="28"/>
      <c r="F39" s="28"/>
      <c r="G39" s="34"/>
      <c r="H39" s="28"/>
    </row>
    <row r="40" spans="1:8" x14ac:dyDescent="0.2">
      <c r="A40" s="34"/>
      <c r="B40" s="28"/>
      <c r="C40" s="28"/>
      <c r="D40" s="34"/>
      <c r="E40" s="28"/>
      <c r="F40" s="28"/>
      <c r="G40" s="34"/>
      <c r="H40" s="28"/>
    </row>
    <row r="41" spans="1:8" x14ac:dyDescent="0.2">
      <c r="A41" s="34"/>
      <c r="B41" s="28"/>
      <c r="C41" s="28"/>
      <c r="D41" s="34"/>
      <c r="E41" s="28"/>
      <c r="F41" s="28"/>
      <c r="G41" s="34"/>
      <c r="H41" s="28"/>
    </row>
    <row r="42" spans="1:8" x14ac:dyDescent="0.2">
      <c r="A42" s="34"/>
      <c r="B42" s="28"/>
      <c r="C42" s="28"/>
      <c r="D42" s="34"/>
      <c r="E42" s="28"/>
      <c r="F42" s="28"/>
      <c r="G42" s="34"/>
      <c r="H42" s="28"/>
    </row>
    <row r="43" spans="1:8" x14ac:dyDescent="0.2">
      <c r="A43" s="34"/>
      <c r="B43" s="28"/>
      <c r="C43" s="28"/>
      <c r="D43" s="34"/>
      <c r="E43" s="28"/>
      <c r="F43" s="28"/>
      <c r="G43" s="34"/>
      <c r="H43" s="28"/>
    </row>
    <row r="44" spans="1:8" x14ac:dyDescent="0.2">
      <c r="A44" s="34"/>
      <c r="B44" s="28"/>
      <c r="C44" s="28"/>
      <c r="D44" s="34"/>
      <c r="E44" s="28"/>
      <c r="F44" s="28"/>
      <c r="G44" s="34"/>
      <c r="H44" s="28"/>
    </row>
    <row r="45" spans="1:8" x14ac:dyDescent="0.2">
      <c r="A45" s="34"/>
      <c r="B45" s="28"/>
      <c r="C45" s="28"/>
      <c r="D45" s="34"/>
      <c r="E45" s="28"/>
      <c r="F45" s="28"/>
      <c r="G45" s="34"/>
      <c r="H45" s="28"/>
    </row>
    <row r="46" spans="1:8" x14ac:dyDescent="0.2">
      <c r="A46" s="34"/>
      <c r="B46" s="28"/>
      <c r="C46" s="28"/>
      <c r="D46" s="34"/>
      <c r="E46" s="28"/>
      <c r="F46" s="28"/>
      <c r="G46" s="34"/>
      <c r="H46" s="28"/>
    </row>
    <row r="47" spans="1:8" x14ac:dyDescent="0.2">
      <c r="A47" s="34"/>
      <c r="B47" s="28"/>
      <c r="C47" s="28"/>
      <c r="D47" s="34"/>
      <c r="E47" s="28"/>
      <c r="F47" s="28"/>
      <c r="G47" s="34"/>
      <c r="H47" s="28"/>
    </row>
    <row r="48" spans="1:8" x14ac:dyDescent="0.2">
      <c r="A48" s="34"/>
      <c r="B48" s="28"/>
      <c r="C48" s="28"/>
      <c r="D48" s="34"/>
      <c r="E48" s="28"/>
      <c r="F48" s="28"/>
      <c r="G48" s="34"/>
      <c r="H48" s="28"/>
    </row>
    <row r="49" spans="1:8" x14ac:dyDescent="0.2">
      <c r="A49" s="34"/>
      <c r="B49" s="28"/>
      <c r="C49" s="28"/>
      <c r="D49" s="34"/>
      <c r="E49" s="28"/>
      <c r="F49" s="28"/>
      <c r="G49" s="34"/>
      <c r="H49" s="28"/>
    </row>
    <row r="50" spans="1:8" x14ac:dyDescent="0.2">
      <c r="A50" s="34"/>
      <c r="B50" s="28"/>
      <c r="C50" s="28"/>
      <c r="D50" s="34"/>
      <c r="E50" s="28"/>
      <c r="F50" s="28"/>
      <c r="G50" s="34"/>
      <c r="H50" s="28"/>
    </row>
    <row r="51" spans="1:8" x14ac:dyDescent="0.2">
      <c r="A51" s="34"/>
      <c r="B51" s="28"/>
      <c r="C51" s="28"/>
      <c r="D51" s="34"/>
      <c r="E51" s="28"/>
      <c r="F51" s="28"/>
      <c r="G51" s="34"/>
      <c r="H51" s="28"/>
    </row>
    <row r="52" spans="1:8" x14ac:dyDescent="0.2">
      <c r="A52" s="34"/>
      <c r="B52" s="28"/>
      <c r="C52" s="28"/>
      <c r="D52" s="34"/>
      <c r="E52" s="28"/>
      <c r="F52" s="28"/>
      <c r="G52" s="34"/>
      <c r="H52" s="28"/>
    </row>
    <row r="53" spans="1:8" x14ac:dyDescent="0.2">
      <c r="A53" s="34"/>
      <c r="B53" s="28"/>
      <c r="C53" s="28"/>
      <c r="D53" s="34"/>
      <c r="E53" s="28"/>
      <c r="F53" s="28"/>
      <c r="G53" s="34"/>
      <c r="H53" s="28"/>
    </row>
    <row r="54" spans="1:8" x14ac:dyDescent="0.2">
      <c r="A54" s="34"/>
      <c r="B54" s="28"/>
      <c r="C54" s="28"/>
      <c r="D54" s="34"/>
      <c r="E54" s="28"/>
      <c r="F54" s="28"/>
      <c r="G54" s="34"/>
      <c r="H54" s="28"/>
    </row>
    <row r="55" spans="1:8" x14ac:dyDescent="0.2">
      <c r="A55" s="34"/>
      <c r="B55" s="28"/>
      <c r="C55" s="28"/>
      <c r="D55" s="34"/>
      <c r="E55" s="28"/>
      <c r="F55" s="28"/>
      <c r="G55" s="34"/>
      <c r="H55" s="28"/>
    </row>
    <row r="56" spans="1:8" x14ac:dyDescent="0.2">
      <c r="A56" s="34"/>
      <c r="B56" s="28"/>
      <c r="C56" s="28"/>
      <c r="D56" s="34"/>
      <c r="E56" s="28"/>
      <c r="F56" s="28"/>
      <c r="G56" s="34"/>
      <c r="H56" s="28"/>
    </row>
    <row r="57" spans="1:8" x14ac:dyDescent="0.2">
      <c r="A57" s="34"/>
      <c r="B57" s="28"/>
      <c r="C57" s="28"/>
      <c r="D57" s="34"/>
      <c r="E57" s="28"/>
      <c r="F57" s="28"/>
      <c r="G57" s="34"/>
      <c r="H57" s="28"/>
    </row>
    <row r="58" spans="1:8" x14ac:dyDescent="0.2">
      <c r="A58" s="34"/>
      <c r="B58" s="28"/>
      <c r="C58" s="28"/>
      <c r="D58" s="34"/>
      <c r="E58" s="28"/>
      <c r="F58" s="28"/>
      <c r="G58" s="34"/>
      <c r="H58" s="28"/>
    </row>
    <row r="59" spans="1:8" x14ac:dyDescent="0.2">
      <c r="A59" s="34"/>
      <c r="B59" s="28"/>
      <c r="C59" s="28"/>
      <c r="D59" s="34"/>
      <c r="E59" s="28"/>
      <c r="F59" s="28"/>
      <c r="G59" s="34"/>
      <c r="H59" s="28"/>
    </row>
    <row r="60" spans="1:8" x14ac:dyDescent="0.2">
      <c r="A60" s="34"/>
      <c r="B60" s="28"/>
      <c r="C60" s="28"/>
      <c r="D60" s="34"/>
      <c r="E60" s="28"/>
      <c r="F60" s="28"/>
      <c r="G60" s="34"/>
      <c r="H60" s="28"/>
    </row>
    <row r="61" spans="1:8" x14ac:dyDescent="0.2">
      <c r="A61" s="34"/>
      <c r="B61" s="28"/>
      <c r="C61" s="28"/>
      <c r="D61" s="34"/>
      <c r="E61" s="28"/>
      <c r="F61" s="28"/>
      <c r="G61" s="34"/>
      <c r="H61" s="28"/>
    </row>
    <row r="62" spans="1:8" x14ac:dyDescent="0.2">
      <c r="A62" s="34"/>
      <c r="B62" s="28"/>
      <c r="C62" s="28"/>
      <c r="D62" s="34"/>
      <c r="E62" s="28"/>
      <c r="F62" s="28"/>
      <c r="G62" s="34"/>
      <c r="H62" s="28"/>
    </row>
    <row r="63" spans="1:8" x14ac:dyDescent="0.2">
      <c r="A63" s="34"/>
      <c r="B63" s="28"/>
      <c r="C63" s="28"/>
      <c r="D63" s="34"/>
      <c r="E63" s="28"/>
      <c r="F63" s="28"/>
      <c r="G63" s="34"/>
      <c r="H63" s="28"/>
    </row>
    <row r="64" spans="1:8" x14ac:dyDescent="0.2">
      <c r="A64" s="34"/>
      <c r="B64" s="28"/>
      <c r="C64" s="28"/>
      <c r="D64" s="34"/>
      <c r="E64" s="28"/>
      <c r="F64" s="28"/>
      <c r="G64" s="34"/>
      <c r="H64" s="28"/>
    </row>
    <row r="65" spans="1:8" x14ac:dyDescent="0.2">
      <c r="A65" s="34"/>
      <c r="B65" s="28"/>
      <c r="C65" s="28"/>
      <c r="D65" s="34"/>
      <c r="E65" s="28"/>
      <c r="F65" s="28"/>
      <c r="G65" s="34"/>
      <c r="H65" s="28"/>
    </row>
    <row r="66" spans="1:8" x14ac:dyDescent="0.2">
      <c r="A66" s="34"/>
      <c r="B66" s="28"/>
      <c r="C66" s="28"/>
      <c r="D66" s="34"/>
      <c r="E66" s="28"/>
      <c r="F66" s="28"/>
      <c r="G66" s="34"/>
      <c r="H66" s="28"/>
    </row>
    <row r="67" spans="1:8" x14ac:dyDescent="0.2">
      <c r="A67" s="34"/>
      <c r="B67" s="28"/>
      <c r="C67" s="28"/>
      <c r="D67" s="34"/>
      <c r="E67" s="28"/>
      <c r="F67" s="28"/>
      <c r="G67" s="34"/>
      <c r="H67" s="28"/>
    </row>
    <row r="68" spans="1:8" x14ac:dyDescent="0.2">
      <c r="A68" s="34"/>
      <c r="B68" s="28"/>
      <c r="C68" s="28"/>
      <c r="D68" s="34"/>
      <c r="E68" s="28"/>
      <c r="F68" s="28"/>
      <c r="G68" s="34"/>
      <c r="H68" s="28"/>
    </row>
    <row r="69" spans="1:8" x14ac:dyDescent="0.2">
      <c r="A69" s="34"/>
      <c r="B69" s="28"/>
      <c r="C69" s="28"/>
      <c r="D69" s="34"/>
      <c r="E69" s="28"/>
      <c r="F69" s="28"/>
      <c r="G69" s="34"/>
      <c r="H69" s="28"/>
    </row>
    <row r="70" spans="1:8" x14ac:dyDescent="0.2">
      <c r="A70" s="34"/>
      <c r="B70" s="28"/>
      <c r="C70" s="28"/>
      <c r="D70" s="34"/>
      <c r="E70" s="28"/>
      <c r="F70" s="28"/>
      <c r="G70" s="34"/>
      <c r="H70" s="28"/>
    </row>
    <row r="71" spans="1:8" x14ac:dyDescent="0.2">
      <c r="A71" s="34"/>
      <c r="B71" s="28"/>
      <c r="C71" s="28"/>
      <c r="D71" s="34"/>
      <c r="E71" s="28"/>
      <c r="F71" s="28"/>
      <c r="G71" s="34"/>
      <c r="H71" s="28"/>
    </row>
    <row r="72" spans="1:8" x14ac:dyDescent="0.2">
      <c r="A72" s="34"/>
      <c r="B72" s="28"/>
      <c r="C72" s="28"/>
      <c r="D72" s="34"/>
      <c r="E72" s="28"/>
      <c r="F72" s="28"/>
      <c r="G72" s="34"/>
      <c r="H72" s="28"/>
    </row>
    <row r="73" spans="1:8" x14ac:dyDescent="0.2">
      <c r="A73" s="34"/>
      <c r="B73" s="28"/>
      <c r="C73" s="28"/>
      <c r="D73" s="34"/>
      <c r="E73" s="28"/>
      <c r="F73" s="28"/>
      <c r="G73" s="34"/>
      <c r="H73" s="28"/>
    </row>
    <row r="74" spans="1:8" x14ac:dyDescent="0.2">
      <c r="A74" s="34"/>
      <c r="B74" s="28"/>
      <c r="C74" s="28"/>
      <c r="D74" s="34"/>
      <c r="E74" s="28"/>
      <c r="F74" s="28"/>
      <c r="G74" s="34"/>
      <c r="H74" s="28"/>
    </row>
    <row r="75" spans="1:8" x14ac:dyDescent="0.2">
      <c r="A75" s="34"/>
      <c r="B75" s="28"/>
      <c r="C75" s="28"/>
      <c r="D75" s="34"/>
      <c r="E75" s="28"/>
      <c r="F75" s="28"/>
      <c r="G75" s="34"/>
      <c r="H75" s="28"/>
    </row>
    <row r="76" spans="1:8" x14ac:dyDescent="0.2">
      <c r="A76" s="34"/>
      <c r="B76" s="28"/>
      <c r="C76" s="28"/>
      <c r="D76" s="34"/>
      <c r="E76" s="28"/>
      <c r="F76" s="28"/>
      <c r="G76" s="34"/>
      <c r="H76" s="28"/>
    </row>
    <row r="77" spans="1:8" x14ac:dyDescent="0.2">
      <c r="A77" s="34"/>
      <c r="B77" s="28"/>
      <c r="C77" s="28"/>
      <c r="D77" s="34"/>
      <c r="E77" s="28"/>
      <c r="F77" s="28"/>
      <c r="G77" s="34"/>
      <c r="H77" s="28"/>
    </row>
    <row r="78" spans="1:8" x14ac:dyDescent="0.2">
      <c r="A78" s="34"/>
      <c r="B78" s="28"/>
      <c r="C78" s="28"/>
      <c r="D78" s="34"/>
      <c r="E78" s="28"/>
      <c r="F78" s="28"/>
      <c r="G78" s="34"/>
      <c r="H78" s="28"/>
    </row>
    <row r="79" spans="1:8" x14ac:dyDescent="0.2">
      <c r="A79" s="34"/>
      <c r="B79" s="28"/>
      <c r="C79" s="28"/>
      <c r="D79" s="34"/>
      <c r="E79" s="28"/>
      <c r="F79" s="28"/>
      <c r="G79" s="34"/>
      <c r="H79" s="28"/>
    </row>
    <row r="80" spans="1:8" x14ac:dyDescent="0.2">
      <c r="A80" s="34"/>
      <c r="B80" s="28"/>
      <c r="C80" s="28"/>
      <c r="D80" s="34"/>
      <c r="E80" s="28"/>
      <c r="F80" s="28"/>
      <c r="G80" s="34"/>
      <c r="H80" s="28"/>
    </row>
    <row r="81" spans="1:8" x14ac:dyDescent="0.2">
      <c r="A81" s="34"/>
      <c r="B81" s="28"/>
      <c r="C81" s="28"/>
      <c r="D81" s="34"/>
      <c r="E81" s="28"/>
      <c r="F81" s="28"/>
      <c r="G81" s="34"/>
      <c r="H81" s="28"/>
    </row>
    <row r="82" spans="1:8" x14ac:dyDescent="0.2">
      <c r="A82" s="34"/>
      <c r="B82" s="28"/>
      <c r="C82" s="28"/>
      <c r="D82" s="34"/>
      <c r="E82" s="28"/>
      <c r="F82" s="28"/>
      <c r="G82" s="34"/>
      <c r="H82" s="28"/>
    </row>
    <row r="83" spans="1:8" x14ac:dyDescent="0.2">
      <c r="A83" s="34"/>
      <c r="B83" s="28"/>
      <c r="C83" s="28"/>
      <c r="D83" s="34"/>
      <c r="E83" s="28"/>
      <c r="F83" s="28"/>
      <c r="G83" s="34"/>
      <c r="H83" s="28"/>
    </row>
    <row r="84" spans="1:8" x14ac:dyDescent="0.2">
      <c r="A84" s="34"/>
      <c r="B84" s="28"/>
      <c r="C84" s="28"/>
      <c r="D84" s="34"/>
      <c r="E84" s="28"/>
      <c r="F84" s="28"/>
      <c r="G84" s="34"/>
      <c r="H84" s="28"/>
    </row>
    <row r="85" spans="1:8" x14ac:dyDescent="0.2">
      <c r="A85" s="34"/>
      <c r="B85" s="28"/>
      <c r="C85" s="28"/>
      <c r="D85" s="34"/>
      <c r="E85" s="28"/>
      <c r="F85" s="28"/>
      <c r="G85" s="34"/>
      <c r="H85" s="28"/>
    </row>
    <row r="86" spans="1:8" x14ac:dyDescent="0.2">
      <c r="A86" s="34"/>
      <c r="B86" s="28"/>
      <c r="C86" s="28"/>
      <c r="D86" s="34"/>
      <c r="E86" s="28"/>
      <c r="F86" s="28"/>
      <c r="G86" s="34"/>
      <c r="H86" s="28"/>
    </row>
    <row r="87" spans="1:8" x14ac:dyDescent="0.2">
      <c r="A87" s="34"/>
      <c r="B87" s="28"/>
      <c r="C87" s="28"/>
      <c r="D87" s="34"/>
      <c r="E87" s="28"/>
      <c r="F87" s="28"/>
      <c r="G87" s="34"/>
      <c r="H87" s="28"/>
    </row>
    <row r="88" spans="1:8" x14ac:dyDescent="0.2">
      <c r="A88" s="34"/>
      <c r="B88" s="28"/>
      <c r="C88" s="28"/>
      <c r="D88" s="34"/>
      <c r="E88" s="28"/>
      <c r="F88" s="28"/>
      <c r="G88" s="34"/>
      <c r="H88" s="28"/>
    </row>
    <row r="89" spans="1:8" x14ac:dyDescent="0.2">
      <c r="A89" s="34"/>
      <c r="B89" s="28"/>
      <c r="C89" s="28"/>
      <c r="D89" s="34"/>
      <c r="E89" s="28"/>
      <c r="F89" s="28"/>
      <c r="G89" s="34"/>
      <c r="H89" s="28"/>
    </row>
    <row r="90" spans="1:8" x14ac:dyDescent="0.2">
      <c r="A90" s="34"/>
      <c r="B90" s="28"/>
      <c r="C90" s="28"/>
      <c r="D90" s="34"/>
      <c r="E90" s="28"/>
      <c r="F90" s="28"/>
      <c r="G90" s="34"/>
      <c r="H90" s="28"/>
    </row>
    <row r="91" spans="1:8" x14ac:dyDescent="0.2">
      <c r="A91" s="34"/>
      <c r="B91" s="28"/>
      <c r="C91" s="28"/>
      <c r="D91" s="34"/>
      <c r="E91" s="28"/>
      <c r="F91" s="28"/>
      <c r="G91" s="34"/>
      <c r="H91" s="28"/>
    </row>
    <row r="92" spans="1:8" x14ac:dyDescent="0.2">
      <c r="A92" s="34"/>
      <c r="B92" s="28"/>
      <c r="C92" s="28"/>
      <c r="D92" s="34"/>
      <c r="E92" s="28"/>
      <c r="F92" s="28"/>
      <c r="G92" s="34"/>
      <c r="H92" s="28"/>
    </row>
    <row r="93" spans="1:8" x14ac:dyDescent="0.2">
      <c r="A93" s="34"/>
      <c r="B93" s="28"/>
      <c r="C93" s="28"/>
      <c r="D93" s="34"/>
      <c r="E93" s="28"/>
      <c r="F93" s="28"/>
      <c r="G93" s="34"/>
      <c r="H93" s="28"/>
    </row>
    <row r="94" spans="1:8" x14ac:dyDescent="0.2">
      <c r="A94" s="34"/>
      <c r="B94" s="28"/>
      <c r="C94" s="28"/>
      <c r="D94" s="34"/>
      <c r="E94" s="28"/>
      <c r="F94" s="28"/>
      <c r="G94" s="34"/>
      <c r="H94" s="28"/>
    </row>
    <row r="95" spans="1:8" x14ac:dyDescent="0.2">
      <c r="A95" s="34"/>
      <c r="B95" s="28"/>
      <c r="C95" s="28"/>
      <c r="D95" s="34"/>
      <c r="E95" s="28"/>
      <c r="F95" s="28"/>
      <c r="G95" s="34"/>
      <c r="H95" s="28"/>
    </row>
    <row r="96" spans="1:8" x14ac:dyDescent="0.2">
      <c r="A96" s="34"/>
      <c r="B96" s="28"/>
      <c r="C96" s="28"/>
      <c r="D96" s="34"/>
      <c r="E96" s="28"/>
      <c r="F96" s="28"/>
      <c r="G96" s="34"/>
      <c r="H96" s="28"/>
    </row>
    <row r="97" spans="1:8" x14ac:dyDescent="0.2">
      <c r="A97" s="34"/>
      <c r="B97" s="28"/>
      <c r="C97" s="28"/>
      <c r="D97" s="34"/>
      <c r="E97" s="28"/>
      <c r="F97" s="28"/>
      <c r="G97" s="34"/>
      <c r="H97" s="28"/>
    </row>
    <row r="98" spans="1:8" x14ac:dyDescent="0.2">
      <c r="A98" s="34"/>
      <c r="B98" s="28"/>
      <c r="C98" s="28"/>
      <c r="D98" s="34"/>
      <c r="E98" s="28"/>
      <c r="F98" s="28"/>
      <c r="G98" s="34"/>
      <c r="H98" s="28"/>
    </row>
    <row r="99" spans="1:8" x14ac:dyDescent="0.2">
      <c r="A99" s="34"/>
      <c r="B99" s="28"/>
      <c r="C99" s="28"/>
      <c r="D99" s="34"/>
      <c r="E99" s="28"/>
      <c r="F99" s="28"/>
      <c r="G99" s="34"/>
      <c r="H99" s="28"/>
    </row>
    <row r="100" spans="1:8" x14ac:dyDescent="0.2">
      <c r="A100" s="34"/>
      <c r="B100" s="28"/>
      <c r="C100" s="28"/>
      <c r="D100" s="34"/>
      <c r="E100" s="28"/>
      <c r="F100" s="28"/>
      <c r="G100" s="34"/>
      <c r="H100" s="28"/>
    </row>
    <row r="101" spans="1:8" x14ac:dyDescent="0.2">
      <c r="A101" s="34"/>
      <c r="B101" s="28"/>
      <c r="C101" s="28"/>
      <c r="D101" s="34"/>
      <c r="E101" s="28"/>
      <c r="F101" s="28"/>
      <c r="G101" s="34"/>
      <c r="H101" s="28"/>
    </row>
    <row r="102" spans="1:8" x14ac:dyDescent="0.2">
      <c r="A102" s="34"/>
      <c r="B102" s="28"/>
      <c r="C102" s="28"/>
      <c r="D102" s="34"/>
      <c r="E102" s="28"/>
      <c r="F102" s="28"/>
      <c r="G102" s="34"/>
      <c r="H102" s="28"/>
    </row>
    <row r="103" spans="1:8" x14ac:dyDescent="0.2">
      <c r="A103" s="34"/>
      <c r="B103" s="28"/>
      <c r="C103" s="28"/>
      <c r="D103" s="34"/>
      <c r="E103" s="28"/>
      <c r="F103" s="28"/>
      <c r="G103" s="34"/>
      <c r="H103" s="28"/>
    </row>
    <row r="104" spans="1:8" x14ac:dyDescent="0.2">
      <c r="A104" s="34"/>
      <c r="B104" s="28"/>
      <c r="C104" s="28"/>
      <c r="D104" s="34"/>
      <c r="E104" s="28"/>
      <c r="F104" s="28"/>
      <c r="G104" s="34"/>
      <c r="H104" s="28"/>
    </row>
    <row r="105" spans="1:8" x14ac:dyDescent="0.2">
      <c r="A105" s="34"/>
      <c r="B105" s="28"/>
      <c r="C105" s="28"/>
      <c r="D105" s="34"/>
      <c r="E105" s="28"/>
      <c r="F105" s="28"/>
      <c r="G105" s="34"/>
      <c r="H105" s="28"/>
    </row>
    <row r="106" spans="1:8" x14ac:dyDescent="0.2">
      <c r="A106" s="34"/>
      <c r="B106" s="28"/>
      <c r="C106" s="28"/>
      <c r="D106" s="34"/>
      <c r="E106" s="28"/>
      <c r="F106" s="28"/>
      <c r="G106" s="34"/>
      <c r="H106" s="28"/>
    </row>
    <row r="107" spans="1:8" x14ac:dyDescent="0.2">
      <c r="A107" s="34"/>
      <c r="B107" s="28"/>
      <c r="C107" s="28"/>
      <c r="D107" s="34"/>
      <c r="E107" s="28"/>
      <c r="F107" s="28"/>
      <c r="G107" s="34"/>
      <c r="H107" s="28"/>
    </row>
    <row r="108" spans="1:8" x14ac:dyDescent="0.2">
      <c r="A108" s="34"/>
      <c r="B108" s="28"/>
      <c r="C108" s="28"/>
      <c r="D108" s="34"/>
      <c r="E108" s="28"/>
      <c r="F108" s="28"/>
      <c r="G108" s="34"/>
      <c r="H108" s="28"/>
    </row>
    <row r="109" spans="1:8" x14ac:dyDescent="0.2">
      <c r="A109" s="34"/>
      <c r="B109" s="28"/>
      <c r="C109" s="28"/>
      <c r="D109" s="34"/>
      <c r="E109" s="28"/>
      <c r="F109" s="28"/>
      <c r="G109" s="34"/>
      <c r="H109" s="28"/>
    </row>
    <row r="110" spans="1:8" x14ac:dyDescent="0.2">
      <c r="A110" s="34"/>
      <c r="B110" s="28"/>
      <c r="C110" s="28"/>
      <c r="D110" s="34"/>
      <c r="E110" s="28"/>
      <c r="F110" s="28"/>
      <c r="G110" s="34"/>
      <c r="H110" s="28"/>
    </row>
    <row r="111" spans="1:8" x14ac:dyDescent="0.2">
      <c r="A111" s="34"/>
      <c r="B111" s="28"/>
      <c r="C111" s="28"/>
      <c r="D111" s="34"/>
      <c r="E111" s="28"/>
      <c r="F111" s="28"/>
      <c r="G111" s="34"/>
      <c r="H111" s="28"/>
    </row>
    <row r="112" spans="1:8" x14ac:dyDescent="0.2">
      <c r="A112" s="34"/>
      <c r="B112" s="28"/>
      <c r="C112" s="28"/>
      <c r="D112" s="34"/>
      <c r="E112" s="28"/>
      <c r="F112" s="28"/>
      <c r="G112" s="34"/>
      <c r="H112" s="28"/>
    </row>
    <row r="113" spans="1:8" x14ac:dyDescent="0.2">
      <c r="A113" s="34"/>
      <c r="B113" s="28"/>
      <c r="C113" s="28"/>
      <c r="D113" s="34"/>
      <c r="E113" s="28"/>
      <c r="F113" s="28"/>
      <c r="G113" s="34"/>
      <c r="H113" s="28"/>
    </row>
    <row r="114" spans="1:8" x14ac:dyDescent="0.2">
      <c r="A114" s="34"/>
      <c r="B114" s="28"/>
      <c r="C114" s="28"/>
      <c r="D114" s="34"/>
      <c r="E114" s="28"/>
      <c r="F114" s="28"/>
      <c r="G114" s="34"/>
      <c r="H114" s="28"/>
    </row>
    <row r="115" spans="1:8" x14ac:dyDescent="0.2">
      <c r="A115" s="34"/>
      <c r="B115" s="28"/>
      <c r="C115" s="28"/>
      <c r="D115" s="34"/>
      <c r="E115" s="28"/>
      <c r="F115" s="28"/>
      <c r="G115" s="34"/>
      <c r="H115" s="28"/>
    </row>
    <row r="116" spans="1:8" x14ac:dyDescent="0.2">
      <c r="A116" s="34"/>
      <c r="B116" s="28"/>
      <c r="C116" s="28"/>
      <c r="D116" s="34"/>
      <c r="E116" s="28"/>
      <c r="F116" s="28"/>
      <c r="G116" s="34"/>
      <c r="H116" s="28"/>
    </row>
    <row r="117" spans="1:8" x14ac:dyDescent="0.2">
      <c r="A117" s="34"/>
      <c r="B117" s="28"/>
      <c r="C117" s="28"/>
      <c r="D117" s="34"/>
      <c r="E117" s="28"/>
      <c r="F117" s="28"/>
      <c r="G117" s="34"/>
      <c r="H117" s="28"/>
    </row>
    <row r="118" spans="1:8" x14ac:dyDescent="0.2">
      <c r="A118" s="34"/>
      <c r="B118" s="28"/>
      <c r="C118" s="28"/>
      <c r="D118" s="34"/>
      <c r="E118" s="28"/>
      <c r="F118" s="28"/>
      <c r="G118" s="34"/>
      <c r="H118" s="28"/>
    </row>
    <row r="119" spans="1:8" x14ac:dyDescent="0.2">
      <c r="A119" s="34"/>
      <c r="B119" s="28"/>
      <c r="C119" s="28"/>
      <c r="D119" s="34"/>
      <c r="E119" s="28"/>
      <c r="F119" s="28"/>
      <c r="G119" s="34"/>
      <c r="H119" s="28"/>
    </row>
    <row r="120" spans="1:8" x14ac:dyDescent="0.2">
      <c r="A120" s="34"/>
      <c r="B120" s="28"/>
      <c r="C120" s="28"/>
      <c r="D120" s="34"/>
      <c r="E120" s="28"/>
      <c r="F120" s="28"/>
      <c r="G120" s="34"/>
      <c r="H120" s="28"/>
    </row>
    <row r="121" spans="1:8" x14ac:dyDescent="0.2">
      <c r="A121" s="34"/>
      <c r="B121" s="28"/>
      <c r="C121" s="28"/>
      <c r="D121" s="34"/>
      <c r="E121" s="28"/>
      <c r="F121" s="28"/>
      <c r="G121" s="34"/>
      <c r="H121" s="28"/>
    </row>
    <row r="122" spans="1:8" x14ac:dyDescent="0.2">
      <c r="A122" s="34"/>
      <c r="B122" s="28"/>
      <c r="C122" s="28"/>
      <c r="D122" s="34"/>
      <c r="E122" s="28"/>
      <c r="F122" s="28"/>
      <c r="G122" s="34"/>
      <c r="H122" s="28"/>
    </row>
    <row r="123" spans="1:8" x14ac:dyDescent="0.2">
      <c r="A123" s="34"/>
      <c r="B123" s="28"/>
      <c r="C123" s="28"/>
      <c r="D123" s="34"/>
      <c r="E123" s="28"/>
      <c r="F123" s="28"/>
      <c r="G123" s="34"/>
      <c r="H123" s="28"/>
    </row>
    <row r="124" spans="1:8" x14ac:dyDescent="0.2">
      <c r="A124" s="34"/>
      <c r="B124" s="28"/>
      <c r="C124" s="28"/>
      <c r="D124" s="34"/>
      <c r="E124" s="28"/>
      <c r="F124" s="28"/>
      <c r="G124" s="34"/>
      <c r="H124" s="28"/>
    </row>
    <row r="125" spans="1:8" x14ac:dyDescent="0.2">
      <c r="A125" s="34"/>
      <c r="B125" s="28"/>
      <c r="C125" s="28"/>
      <c r="D125" s="34"/>
      <c r="E125" s="28"/>
      <c r="F125" s="28"/>
      <c r="G125" s="34"/>
      <c r="H125" s="28"/>
    </row>
    <row r="126" spans="1:8" x14ac:dyDescent="0.2">
      <c r="A126" s="34"/>
      <c r="B126" s="28"/>
      <c r="C126" s="28"/>
      <c r="D126" s="34"/>
      <c r="E126" s="28"/>
      <c r="F126" s="28"/>
      <c r="G126" s="34"/>
      <c r="H126" s="28"/>
    </row>
    <row r="127" spans="1:8" x14ac:dyDescent="0.2">
      <c r="A127" s="34"/>
      <c r="B127" s="28"/>
      <c r="C127" s="28"/>
      <c r="D127" s="34"/>
      <c r="E127" s="28"/>
      <c r="F127" s="28"/>
      <c r="G127" s="34"/>
      <c r="H127" s="28"/>
    </row>
    <row r="128" spans="1:8" x14ac:dyDescent="0.2">
      <c r="A128" s="34"/>
      <c r="B128" s="28"/>
      <c r="C128" s="28"/>
      <c r="D128" s="34"/>
      <c r="E128" s="28"/>
      <c r="F128" s="28"/>
      <c r="G128" s="34"/>
      <c r="H128" s="28"/>
    </row>
    <row r="129" spans="1:8" x14ac:dyDescent="0.2">
      <c r="A129" s="34"/>
      <c r="B129" s="28"/>
      <c r="C129" s="28"/>
      <c r="D129" s="34"/>
      <c r="E129" s="28"/>
      <c r="F129" s="28"/>
      <c r="G129" s="34"/>
      <c r="H129" s="28"/>
    </row>
    <row r="130" spans="1:8" x14ac:dyDescent="0.2">
      <c r="A130" s="34"/>
      <c r="B130" s="28"/>
      <c r="C130" s="28"/>
      <c r="D130" s="34"/>
      <c r="E130" s="28"/>
      <c r="F130" s="28"/>
      <c r="G130" s="34"/>
      <c r="H130" s="28"/>
    </row>
    <row r="131" spans="1:8" x14ac:dyDescent="0.2">
      <c r="A131" s="34"/>
      <c r="B131" s="28"/>
      <c r="C131" s="28"/>
      <c r="D131" s="34"/>
      <c r="E131" s="28"/>
      <c r="F131" s="28"/>
      <c r="G131" s="34"/>
      <c r="H131" s="28"/>
    </row>
    <row r="132" spans="1:8" x14ac:dyDescent="0.2">
      <c r="A132" s="34"/>
      <c r="B132" s="28"/>
      <c r="C132" s="28"/>
      <c r="D132" s="34"/>
      <c r="E132" s="28"/>
      <c r="F132" s="28"/>
      <c r="G132" s="34"/>
      <c r="H132" s="28"/>
    </row>
    <row r="133" spans="1:8" x14ac:dyDescent="0.2">
      <c r="A133" s="34"/>
      <c r="B133" s="28"/>
      <c r="C133" s="28"/>
      <c r="D133" s="34"/>
      <c r="E133" s="28"/>
      <c r="F133" s="28"/>
      <c r="G133" s="34"/>
      <c r="H133" s="28"/>
    </row>
    <row r="134" spans="1:8" x14ac:dyDescent="0.2">
      <c r="A134" s="34"/>
      <c r="B134" s="28"/>
      <c r="C134" s="28"/>
      <c r="D134" s="34"/>
      <c r="E134" s="28"/>
      <c r="F134" s="28"/>
      <c r="G134" s="34"/>
      <c r="H134" s="28"/>
    </row>
    <row r="135" spans="1:8" x14ac:dyDescent="0.2">
      <c r="A135" s="34"/>
      <c r="B135" s="28"/>
      <c r="C135" s="28"/>
      <c r="D135" s="34"/>
      <c r="E135" s="28"/>
      <c r="F135" s="28"/>
      <c r="G135" s="34"/>
      <c r="H135" s="28"/>
    </row>
    <row r="136" spans="1:8" x14ac:dyDescent="0.2">
      <c r="A136" s="34"/>
      <c r="B136" s="28"/>
      <c r="C136" s="28"/>
      <c r="D136" s="34"/>
      <c r="E136" s="28"/>
      <c r="F136" s="28"/>
      <c r="G136" s="34"/>
      <c r="H136" s="28"/>
    </row>
    <row r="137" spans="1:8" x14ac:dyDescent="0.2">
      <c r="A137" s="34"/>
      <c r="B137" s="28"/>
      <c r="C137" s="28"/>
      <c r="D137" s="34"/>
      <c r="E137" s="28"/>
      <c r="F137" s="28"/>
      <c r="G137" s="34"/>
      <c r="H137" s="28"/>
    </row>
    <row r="138" spans="1:8" x14ac:dyDescent="0.2">
      <c r="A138" s="34"/>
      <c r="B138" s="28"/>
      <c r="C138" s="28"/>
      <c r="D138" s="34"/>
      <c r="E138" s="28"/>
      <c r="F138" s="28"/>
      <c r="G138" s="34"/>
      <c r="H138" s="28"/>
    </row>
    <row r="139" spans="1:8" x14ac:dyDescent="0.2">
      <c r="A139" s="34"/>
      <c r="B139" s="28"/>
      <c r="C139" s="28"/>
      <c r="D139" s="34"/>
      <c r="E139" s="28"/>
      <c r="F139" s="28"/>
      <c r="G139" s="34"/>
      <c r="H139" s="28"/>
    </row>
    <row r="140" spans="1:8" x14ac:dyDescent="0.2">
      <c r="A140" s="34"/>
      <c r="B140" s="28"/>
      <c r="C140" s="28"/>
      <c r="D140" s="34"/>
      <c r="E140" s="28"/>
      <c r="F140" s="28"/>
      <c r="G140" s="34"/>
      <c r="H140" s="28"/>
    </row>
    <row r="141" spans="1:8" x14ac:dyDescent="0.2">
      <c r="A141" s="34"/>
      <c r="B141" s="28"/>
      <c r="C141" s="28"/>
      <c r="D141" s="34"/>
      <c r="E141" s="28"/>
      <c r="F141" s="28"/>
      <c r="G141" s="34"/>
      <c r="H141" s="28"/>
    </row>
    <row r="142" spans="1:8" x14ac:dyDescent="0.2">
      <c r="A142" s="34"/>
      <c r="B142" s="28"/>
      <c r="C142" s="28"/>
      <c r="D142" s="34"/>
      <c r="E142" s="28"/>
      <c r="F142" s="28"/>
      <c r="G142" s="34"/>
      <c r="H142" s="28"/>
    </row>
    <row r="143" spans="1:8" x14ac:dyDescent="0.2">
      <c r="A143" s="34"/>
      <c r="B143" s="28"/>
      <c r="C143" s="28"/>
      <c r="D143" s="34"/>
      <c r="E143" s="28"/>
      <c r="F143" s="28"/>
      <c r="G143" s="34"/>
      <c r="H143" s="28"/>
    </row>
    <row r="144" spans="1:8" x14ac:dyDescent="0.2">
      <c r="A144" s="34"/>
      <c r="B144" s="28"/>
      <c r="C144" s="28"/>
      <c r="D144" s="34"/>
      <c r="E144" s="28"/>
      <c r="F144" s="28"/>
      <c r="G144" s="34"/>
      <c r="H144" s="28"/>
    </row>
    <row r="145" spans="1:8" x14ac:dyDescent="0.2">
      <c r="A145" s="34"/>
      <c r="B145" s="28"/>
      <c r="C145" s="28"/>
      <c r="D145" s="34"/>
      <c r="E145" s="28"/>
      <c r="F145" s="28"/>
      <c r="G145" s="34"/>
      <c r="H145" s="28"/>
    </row>
    <row r="146" spans="1:8" x14ac:dyDescent="0.2">
      <c r="A146" s="34"/>
      <c r="B146" s="28"/>
      <c r="C146" s="28"/>
      <c r="D146" s="34"/>
      <c r="E146" s="28"/>
      <c r="F146" s="28"/>
      <c r="G146" s="34"/>
      <c r="H146" s="28"/>
    </row>
    <row r="147" spans="1:8" x14ac:dyDescent="0.2">
      <c r="A147" s="34"/>
      <c r="B147" s="28"/>
      <c r="C147" s="28"/>
      <c r="D147" s="34"/>
      <c r="E147" s="28"/>
      <c r="F147" s="28"/>
      <c r="G147" s="34"/>
      <c r="H147" s="28"/>
    </row>
    <row r="148" spans="1:8" x14ac:dyDescent="0.2">
      <c r="A148" s="34"/>
      <c r="B148" s="28"/>
      <c r="C148" s="28"/>
      <c r="D148" s="34"/>
      <c r="E148" s="28"/>
      <c r="F148" s="28"/>
      <c r="G148" s="34"/>
      <c r="H148" s="28"/>
    </row>
    <row r="149" spans="1:8" x14ac:dyDescent="0.2">
      <c r="A149" s="34"/>
      <c r="B149" s="28"/>
      <c r="C149" s="28"/>
      <c r="D149" s="34"/>
      <c r="E149" s="28"/>
      <c r="F149" s="28"/>
      <c r="G149" s="34"/>
      <c r="H149" s="28"/>
    </row>
    <row r="150" spans="1:8" x14ac:dyDescent="0.2">
      <c r="A150" s="34"/>
      <c r="B150" s="28"/>
      <c r="C150" s="28"/>
      <c r="D150" s="34"/>
      <c r="E150" s="28"/>
      <c r="F150" s="28"/>
      <c r="G150" s="34"/>
      <c r="H150" s="28"/>
    </row>
    <row r="151" spans="1:8" x14ac:dyDescent="0.2">
      <c r="A151" s="34"/>
      <c r="B151" s="28"/>
      <c r="C151" s="28"/>
      <c r="D151" s="34"/>
      <c r="E151" s="28"/>
      <c r="F151" s="28"/>
      <c r="G151" s="34"/>
      <c r="H151" s="28"/>
    </row>
    <row r="152" spans="1:8" x14ac:dyDescent="0.2">
      <c r="A152" s="34"/>
      <c r="B152" s="28"/>
      <c r="C152" s="28"/>
      <c r="D152" s="34"/>
      <c r="E152" s="28"/>
      <c r="F152" s="28"/>
      <c r="G152" s="34"/>
      <c r="H152" s="28"/>
    </row>
    <row r="153" spans="1:8" x14ac:dyDescent="0.2">
      <c r="A153" s="34"/>
      <c r="B153" s="28"/>
      <c r="C153" s="28"/>
      <c r="D153" s="34"/>
      <c r="E153" s="28"/>
      <c r="F153" s="28"/>
      <c r="G153" s="34"/>
      <c r="H153" s="28"/>
    </row>
    <row r="154" spans="1:8" x14ac:dyDescent="0.2">
      <c r="A154" s="34"/>
      <c r="B154" s="28"/>
      <c r="C154" s="28"/>
      <c r="D154" s="34"/>
      <c r="E154" s="28"/>
      <c r="F154" s="28"/>
      <c r="G154" s="34"/>
      <c r="H154" s="28"/>
    </row>
    <row r="155" spans="1:8" x14ac:dyDescent="0.2">
      <c r="A155" s="34"/>
      <c r="B155" s="28"/>
      <c r="C155" s="28"/>
      <c r="D155" s="34"/>
      <c r="E155" s="28"/>
      <c r="F155" s="28"/>
      <c r="G155" s="34"/>
      <c r="H155" s="28"/>
    </row>
    <row r="156" spans="1:8" x14ac:dyDescent="0.2">
      <c r="A156" s="34"/>
      <c r="B156" s="28"/>
      <c r="C156" s="28"/>
      <c r="D156" s="34"/>
      <c r="E156" s="28"/>
      <c r="F156" s="28"/>
      <c r="G156" s="34"/>
      <c r="H156" s="28"/>
    </row>
    <row r="157" spans="1:8" x14ac:dyDescent="0.2">
      <c r="A157" s="34"/>
      <c r="B157" s="28"/>
      <c r="C157" s="28"/>
      <c r="D157" s="34"/>
      <c r="E157" s="28"/>
      <c r="F157" s="28"/>
      <c r="G157" s="34"/>
      <c r="H157" s="28"/>
    </row>
    <row r="158" spans="1:8" x14ac:dyDescent="0.2">
      <c r="A158" s="34"/>
      <c r="B158" s="28"/>
      <c r="C158" s="28"/>
      <c r="D158" s="34"/>
      <c r="E158" s="28"/>
      <c r="F158" s="28"/>
      <c r="G158" s="34"/>
      <c r="H158" s="28"/>
    </row>
    <row r="159" spans="1:8" x14ac:dyDescent="0.2">
      <c r="A159" s="34"/>
      <c r="B159" s="28"/>
      <c r="C159" s="28"/>
      <c r="D159" s="34"/>
      <c r="E159" s="28"/>
      <c r="F159" s="28"/>
      <c r="G159" s="34"/>
      <c r="H159" s="28"/>
    </row>
    <row r="160" spans="1:8" x14ac:dyDescent="0.2">
      <c r="A160" s="34"/>
      <c r="B160" s="28"/>
      <c r="C160" s="28"/>
      <c r="D160" s="34"/>
      <c r="E160" s="28"/>
      <c r="F160" s="28"/>
      <c r="G160" s="34"/>
      <c r="H160" s="28"/>
    </row>
    <row r="161" spans="1:8" x14ac:dyDescent="0.2">
      <c r="A161" s="34"/>
      <c r="B161" s="28"/>
      <c r="C161" s="28"/>
      <c r="D161" s="34"/>
      <c r="E161" s="28"/>
      <c r="F161" s="28"/>
      <c r="G161" s="34"/>
      <c r="H161" s="28"/>
    </row>
    <row r="162" spans="1:8" x14ac:dyDescent="0.2">
      <c r="A162" s="34"/>
      <c r="B162" s="28"/>
      <c r="C162" s="28"/>
      <c r="D162" s="34"/>
      <c r="E162" s="28"/>
      <c r="F162" s="28"/>
      <c r="G162" s="34"/>
      <c r="H162" s="28"/>
    </row>
    <row r="163" spans="1:8" x14ac:dyDescent="0.2">
      <c r="A163" s="34"/>
      <c r="B163" s="28"/>
      <c r="C163" s="28"/>
      <c r="D163" s="34"/>
      <c r="E163" s="28"/>
      <c r="F163" s="28"/>
      <c r="G163" s="34"/>
      <c r="H163" s="28"/>
    </row>
    <row r="164" spans="1:8" x14ac:dyDescent="0.2">
      <c r="A164" s="34"/>
      <c r="B164" s="28"/>
      <c r="C164" s="28"/>
      <c r="D164" s="34"/>
      <c r="E164" s="28"/>
      <c r="F164" s="28"/>
      <c r="G164" s="34"/>
      <c r="H164" s="28"/>
    </row>
    <row r="165" spans="1:8" x14ac:dyDescent="0.2">
      <c r="A165" s="34"/>
      <c r="B165" s="28"/>
      <c r="C165" s="28"/>
      <c r="D165" s="34"/>
      <c r="E165" s="28"/>
      <c r="F165" s="28"/>
      <c r="G165" s="34"/>
      <c r="H165" s="28"/>
    </row>
    <row r="166" spans="1:8" x14ac:dyDescent="0.2">
      <c r="A166" s="34"/>
      <c r="B166" s="28"/>
      <c r="C166" s="28"/>
      <c r="D166" s="34"/>
      <c r="E166" s="28"/>
      <c r="F166" s="28"/>
      <c r="G166" s="34"/>
      <c r="H166" s="28"/>
    </row>
    <row r="167" spans="1:8" x14ac:dyDescent="0.2">
      <c r="A167" s="34"/>
      <c r="B167" s="28"/>
      <c r="C167" s="28"/>
      <c r="D167" s="34"/>
      <c r="E167" s="28"/>
      <c r="F167" s="28"/>
      <c r="G167" s="34"/>
      <c r="H167" s="28"/>
    </row>
    <row r="168" spans="1:8" x14ac:dyDescent="0.2">
      <c r="A168" s="34"/>
      <c r="B168" s="28"/>
      <c r="C168" s="28"/>
      <c r="D168" s="34"/>
      <c r="E168" s="28"/>
      <c r="F168" s="28"/>
      <c r="G168" s="34"/>
      <c r="H168" s="28"/>
    </row>
    <row r="169" spans="1:8" x14ac:dyDescent="0.2">
      <c r="A169" s="34"/>
      <c r="B169" s="28"/>
      <c r="C169" s="28"/>
      <c r="D169" s="34"/>
      <c r="E169" s="28"/>
      <c r="F169" s="28"/>
      <c r="G169" s="34"/>
      <c r="H169" s="28"/>
    </row>
    <row r="170" spans="1:8" x14ac:dyDescent="0.2">
      <c r="A170" s="34"/>
      <c r="B170" s="28"/>
      <c r="C170" s="28"/>
      <c r="D170" s="34"/>
      <c r="E170" s="28"/>
      <c r="F170" s="28"/>
      <c r="G170" s="34"/>
      <c r="H170" s="28"/>
    </row>
    <row r="171" spans="1:8" x14ac:dyDescent="0.2">
      <c r="A171" s="34"/>
      <c r="B171" s="28"/>
      <c r="C171" s="28"/>
      <c r="D171" s="34"/>
      <c r="E171" s="28"/>
      <c r="F171" s="28"/>
      <c r="G171" s="34"/>
      <c r="H171" s="28"/>
    </row>
    <row r="172" spans="1:8" x14ac:dyDescent="0.2">
      <c r="A172" s="34"/>
      <c r="B172" s="28"/>
      <c r="C172" s="28"/>
      <c r="D172" s="34"/>
      <c r="E172" s="28"/>
      <c r="F172" s="28"/>
      <c r="G172" s="34"/>
      <c r="H172" s="28"/>
    </row>
    <row r="173" spans="1:8" x14ac:dyDescent="0.2">
      <c r="A173" s="34"/>
      <c r="B173" s="28"/>
      <c r="C173" s="28"/>
      <c r="D173" s="34"/>
      <c r="E173" s="28"/>
      <c r="F173" s="28"/>
      <c r="G173" s="34"/>
      <c r="H173" s="28"/>
    </row>
    <row r="174" spans="1:8" x14ac:dyDescent="0.2">
      <c r="A174" s="34"/>
      <c r="B174" s="28"/>
      <c r="C174" s="28"/>
      <c r="D174" s="34"/>
      <c r="E174" s="28"/>
      <c r="F174" s="28"/>
      <c r="G174" s="34"/>
      <c r="H174" s="28"/>
    </row>
    <row r="175" spans="1:8" x14ac:dyDescent="0.2">
      <c r="A175" s="34"/>
      <c r="B175" s="28"/>
      <c r="C175" s="28"/>
      <c r="D175" s="34"/>
      <c r="E175" s="28"/>
      <c r="F175" s="28"/>
      <c r="G175" s="34"/>
      <c r="H175" s="28"/>
    </row>
    <row r="176" spans="1:8" x14ac:dyDescent="0.2">
      <c r="A176" s="34"/>
      <c r="B176" s="28"/>
      <c r="C176" s="28"/>
      <c r="D176" s="34"/>
      <c r="E176" s="28"/>
      <c r="F176" s="28"/>
      <c r="G176" s="34"/>
      <c r="H176" s="28"/>
    </row>
    <row r="177" spans="1:8" x14ac:dyDescent="0.2">
      <c r="A177" s="34"/>
      <c r="B177" s="28"/>
      <c r="C177" s="28"/>
      <c r="D177" s="34"/>
      <c r="E177" s="28"/>
      <c r="F177" s="28"/>
      <c r="G177" s="34"/>
      <c r="H177" s="28"/>
    </row>
    <row r="178" spans="1:8" x14ac:dyDescent="0.2">
      <c r="A178" s="34"/>
      <c r="B178" s="28"/>
      <c r="C178" s="28"/>
      <c r="D178" s="34"/>
      <c r="E178" s="28"/>
      <c r="F178" s="28"/>
      <c r="G178" s="34"/>
      <c r="H178" s="28"/>
    </row>
    <row r="179" spans="1:8" x14ac:dyDescent="0.2">
      <c r="A179" s="34"/>
      <c r="B179" s="28"/>
      <c r="C179" s="28"/>
      <c r="D179" s="34"/>
      <c r="E179" s="28"/>
      <c r="F179" s="28"/>
      <c r="G179" s="34"/>
      <c r="H179" s="28"/>
    </row>
    <row r="180" spans="1:8" x14ac:dyDescent="0.2">
      <c r="A180" s="34"/>
      <c r="B180" s="28"/>
      <c r="C180" s="28"/>
      <c r="D180" s="34"/>
      <c r="E180" s="28"/>
      <c r="F180" s="28"/>
      <c r="G180" s="34"/>
      <c r="H180" s="28"/>
    </row>
    <row r="181" spans="1:8" x14ac:dyDescent="0.2">
      <c r="A181" s="34"/>
      <c r="B181" s="28"/>
      <c r="C181" s="28"/>
      <c r="D181" s="34"/>
      <c r="E181" s="28"/>
      <c r="F181" s="28"/>
      <c r="G181" s="34"/>
      <c r="H181" s="28"/>
    </row>
    <row r="182" spans="1:8" x14ac:dyDescent="0.2">
      <c r="A182" s="34"/>
      <c r="B182" s="28"/>
      <c r="C182" s="28"/>
      <c r="D182" s="34"/>
      <c r="E182" s="28"/>
      <c r="F182" s="28"/>
      <c r="G182" s="34"/>
      <c r="H182" s="28"/>
    </row>
    <row r="183" spans="1:8" x14ac:dyDescent="0.2">
      <c r="A183" s="34"/>
      <c r="B183" s="28"/>
      <c r="C183" s="28"/>
      <c r="D183" s="34"/>
      <c r="E183" s="28"/>
      <c r="F183" s="28"/>
      <c r="G183" s="34"/>
      <c r="H183" s="28"/>
    </row>
    <row r="184" spans="1:8" x14ac:dyDescent="0.2">
      <c r="A184" s="34"/>
      <c r="B184" s="28"/>
      <c r="C184" s="28"/>
      <c r="D184" s="34"/>
      <c r="E184" s="28"/>
      <c r="F184" s="28"/>
      <c r="G184" s="34"/>
      <c r="H184" s="28"/>
    </row>
    <row r="185" spans="1:8" x14ac:dyDescent="0.2">
      <c r="A185" s="34"/>
      <c r="B185" s="28"/>
      <c r="C185" s="28"/>
      <c r="D185" s="34"/>
      <c r="E185" s="28"/>
      <c r="F185" s="28"/>
      <c r="G185" s="34"/>
      <c r="H185" s="28"/>
    </row>
    <row r="186" spans="1:8" x14ac:dyDescent="0.2">
      <c r="A186" s="34"/>
      <c r="B186" s="28"/>
      <c r="C186" s="28"/>
      <c r="D186" s="34"/>
      <c r="E186" s="28"/>
      <c r="F186" s="28"/>
      <c r="G186" s="34"/>
      <c r="H186" s="28"/>
    </row>
    <row r="187" spans="1:8" x14ac:dyDescent="0.2">
      <c r="A187" s="34"/>
      <c r="B187" s="28"/>
      <c r="C187" s="28"/>
      <c r="D187" s="34"/>
      <c r="E187" s="28"/>
      <c r="F187" s="28"/>
      <c r="G187" s="34"/>
      <c r="H187" s="28"/>
    </row>
    <row r="188" spans="1:8" x14ac:dyDescent="0.2">
      <c r="A188" s="34"/>
      <c r="B188" s="28"/>
      <c r="C188" s="28"/>
      <c r="D188" s="34"/>
      <c r="E188" s="28"/>
      <c r="F188" s="28"/>
      <c r="G188" s="34"/>
      <c r="H188" s="28"/>
    </row>
    <row r="189" spans="1:8" x14ac:dyDescent="0.2">
      <c r="A189" s="34"/>
      <c r="B189" s="28"/>
      <c r="C189" s="28"/>
      <c r="D189" s="34"/>
      <c r="E189" s="28"/>
      <c r="F189" s="28"/>
      <c r="G189" s="34"/>
      <c r="H189" s="28"/>
    </row>
    <row r="190" spans="1:8" x14ac:dyDescent="0.2">
      <c r="A190" s="34"/>
      <c r="B190" s="28"/>
      <c r="C190" s="28"/>
      <c r="D190" s="34"/>
      <c r="E190" s="28"/>
      <c r="F190" s="28"/>
      <c r="G190" s="34"/>
      <c r="H190" s="28"/>
    </row>
    <row r="191" spans="1:8" x14ac:dyDescent="0.2">
      <c r="A191" s="34"/>
      <c r="B191" s="28"/>
      <c r="C191" s="28"/>
      <c r="D191" s="34"/>
      <c r="E191" s="28"/>
      <c r="F191" s="28"/>
      <c r="G191" s="34"/>
      <c r="H191" s="28"/>
    </row>
    <row r="192" spans="1:8" x14ac:dyDescent="0.2">
      <c r="A192" s="34"/>
      <c r="B192" s="28"/>
      <c r="C192" s="28"/>
      <c r="D192" s="34"/>
      <c r="E192" s="28"/>
      <c r="F192" s="28"/>
      <c r="G192" s="34"/>
      <c r="H192" s="28"/>
    </row>
    <row r="193" spans="1:8" x14ac:dyDescent="0.2">
      <c r="A193" s="34"/>
      <c r="B193" s="28"/>
      <c r="C193" s="28"/>
      <c r="D193" s="34"/>
      <c r="E193" s="28"/>
      <c r="F193" s="28"/>
      <c r="G193" s="34"/>
      <c r="H193" s="28"/>
    </row>
    <row r="194" spans="1:8" x14ac:dyDescent="0.2">
      <c r="A194" s="34"/>
      <c r="B194" s="28"/>
      <c r="C194" s="28"/>
      <c r="D194" s="34"/>
      <c r="E194" s="28"/>
      <c r="F194" s="28"/>
      <c r="G194" s="34"/>
      <c r="H194" s="28"/>
    </row>
    <row r="195" spans="1:8" x14ac:dyDescent="0.2">
      <c r="A195" s="34"/>
      <c r="B195" s="28"/>
      <c r="C195" s="28"/>
      <c r="D195" s="34"/>
      <c r="E195" s="28"/>
      <c r="F195" s="28"/>
      <c r="G195" s="34"/>
      <c r="H195" s="28"/>
    </row>
    <row r="196" spans="1:8" x14ac:dyDescent="0.2">
      <c r="A196" s="34"/>
      <c r="B196" s="28"/>
      <c r="C196" s="28"/>
      <c r="D196" s="34"/>
      <c r="E196" s="28"/>
      <c r="F196" s="28"/>
      <c r="G196" s="34"/>
      <c r="H196" s="28"/>
    </row>
    <row r="197" spans="1:8" x14ac:dyDescent="0.2">
      <c r="A197" s="34"/>
      <c r="B197" s="28"/>
      <c r="C197" s="28"/>
      <c r="D197" s="34"/>
      <c r="E197" s="28"/>
      <c r="F197" s="28"/>
      <c r="G197" s="34"/>
      <c r="H197" s="28"/>
    </row>
    <row r="198" spans="1:8" x14ac:dyDescent="0.2">
      <c r="A198" s="34"/>
      <c r="B198" s="28"/>
      <c r="C198" s="28"/>
      <c r="D198" s="34"/>
      <c r="E198" s="28"/>
      <c r="F198" s="28"/>
      <c r="G198" s="34"/>
      <c r="H198" s="28"/>
    </row>
    <row r="199" spans="1:8" x14ac:dyDescent="0.2">
      <c r="A199" s="34"/>
      <c r="B199" s="28"/>
      <c r="C199" s="28"/>
      <c r="D199" s="34"/>
      <c r="E199" s="28"/>
      <c r="F199" s="28"/>
      <c r="G199" s="34"/>
      <c r="H199" s="28"/>
    </row>
    <row r="200" spans="1:8" x14ac:dyDescent="0.2">
      <c r="A200" s="34"/>
      <c r="B200" s="28"/>
      <c r="C200" s="28"/>
      <c r="D200" s="34"/>
      <c r="E200" s="28"/>
      <c r="F200" s="28"/>
      <c r="G200" s="34"/>
      <c r="H200" s="28"/>
    </row>
    <row r="201" spans="1:8" x14ac:dyDescent="0.2">
      <c r="A201" s="34"/>
      <c r="B201" s="28"/>
      <c r="C201" s="28"/>
      <c r="D201" s="34"/>
      <c r="E201" s="28"/>
      <c r="F201" s="28"/>
      <c r="G201" s="34"/>
      <c r="H201" s="28"/>
    </row>
    <row r="202" spans="1:8" x14ac:dyDescent="0.2">
      <c r="A202" s="34"/>
      <c r="B202" s="28"/>
      <c r="C202" s="28"/>
      <c r="D202" s="34"/>
      <c r="E202" s="28"/>
      <c r="F202" s="28"/>
      <c r="G202" s="34"/>
      <c r="H202" s="28"/>
    </row>
    <row r="203" spans="1:8" x14ac:dyDescent="0.2">
      <c r="A203" s="34"/>
      <c r="B203" s="28"/>
      <c r="C203" s="28"/>
      <c r="D203" s="34"/>
      <c r="E203" s="28"/>
      <c r="F203" s="28"/>
      <c r="G203" s="34"/>
      <c r="H203" s="28"/>
    </row>
    <row r="204" spans="1:8" x14ac:dyDescent="0.2">
      <c r="A204" s="34"/>
      <c r="B204" s="28"/>
      <c r="C204" s="28"/>
      <c r="D204" s="34"/>
      <c r="E204" s="28"/>
      <c r="F204" s="28"/>
      <c r="G204" s="34"/>
      <c r="H204" s="28"/>
    </row>
    <row r="205" spans="1:8" x14ac:dyDescent="0.2">
      <c r="A205" s="34"/>
      <c r="B205" s="28"/>
      <c r="C205" s="28"/>
      <c r="D205" s="34"/>
      <c r="E205" s="28"/>
      <c r="F205" s="28"/>
      <c r="G205" s="34"/>
      <c r="H205" s="28"/>
    </row>
    <row r="206" spans="1:8" x14ac:dyDescent="0.2">
      <c r="A206" s="34"/>
      <c r="B206" s="28"/>
      <c r="C206" s="28"/>
      <c r="D206" s="34"/>
      <c r="E206" s="28"/>
      <c r="F206" s="28"/>
      <c r="G206" s="34"/>
      <c r="H206" s="28"/>
    </row>
    <row r="207" spans="1:8" x14ac:dyDescent="0.2">
      <c r="A207" s="34"/>
      <c r="B207" s="28"/>
      <c r="C207" s="28"/>
      <c r="D207" s="34"/>
      <c r="E207" s="28"/>
      <c r="F207" s="28"/>
      <c r="G207" s="34"/>
      <c r="H207" s="28"/>
    </row>
    <row r="208" spans="1:8" x14ac:dyDescent="0.2">
      <c r="A208" s="34"/>
      <c r="B208" s="28"/>
      <c r="C208" s="28"/>
      <c r="D208" s="34"/>
      <c r="E208" s="28"/>
      <c r="F208" s="28"/>
      <c r="G208" s="34"/>
      <c r="H208" s="28"/>
    </row>
    <row r="209" spans="1:8" x14ac:dyDescent="0.2">
      <c r="A209" s="34"/>
      <c r="B209" s="28"/>
      <c r="C209" s="28"/>
      <c r="D209" s="34"/>
      <c r="E209" s="28"/>
      <c r="F209" s="28"/>
      <c r="G209" s="34"/>
      <c r="H209" s="28"/>
    </row>
    <row r="210" spans="1:8" x14ac:dyDescent="0.2">
      <c r="A210" s="34"/>
      <c r="B210" s="28"/>
      <c r="C210" s="28"/>
      <c r="D210" s="34"/>
      <c r="E210" s="28"/>
      <c r="F210" s="28"/>
      <c r="G210" s="34"/>
      <c r="H210" s="28"/>
    </row>
    <row r="211" spans="1:8" x14ac:dyDescent="0.2">
      <c r="A211" s="34"/>
      <c r="B211" s="28"/>
      <c r="C211" s="28"/>
      <c r="D211" s="34"/>
      <c r="E211" s="28"/>
      <c r="F211" s="28"/>
      <c r="G211" s="34"/>
      <c r="H211" s="28"/>
    </row>
    <row r="212" spans="1:8" x14ac:dyDescent="0.2">
      <c r="A212" s="34"/>
      <c r="B212" s="28"/>
      <c r="C212" s="28"/>
      <c r="D212" s="34"/>
      <c r="E212" s="28"/>
      <c r="F212" s="28"/>
      <c r="G212" s="34"/>
      <c r="H212" s="28"/>
    </row>
    <row r="213" spans="1:8" x14ac:dyDescent="0.2">
      <c r="A213" s="34"/>
      <c r="B213" s="28"/>
      <c r="C213" s="28"/>
      <c r="D213" s="34"/>
      <c r="E213" s="28"/>
      <c r="F213" s="28"/>
      <c r="G213" s="34"/>
      <c r="H213" s="28"/>
    </row>
    <row r="214" spans="1:8" x14ac:dyDescent="0.2">
      <c r="A214" s="34"/>
      <c r="B214" s="28"/>
      <c r="C214" s="28"/>
      <c r="D214" s="34"/>
      <c r="E214" s="28"/>
      <c r="F214" s="28"/>
      <c r="G214" s="34"/>
      <c r="H214" s="28"/>
    </row>
    <row r="215" spans="1:8" x14ac:dyDescent="0.2">
      <c r="A215" s="34"/>
      <c r="B215" s="28"/>
      <c r="C215" s="28"/>
      <c r="D215" s="34"/>
      <c r="E215" s="28"/>
      <c r="F215" s="28"/>
      <c r="G215" s="34"/>
      <c r="H215" s="28"/>
    </row>
    <row r="216" spans="1:8" x14ac:dyDescent="0.2">
      <c r="A216" s="34"/>
      <c r="B216" s="28"/>
      <c r="C216" s="28"/>
      <c r="D216" s="34"/>
      <c r="E216" s="28"/>
      <c r="F216" s="28"/>
      <c r="G216" s="34"/>
      <c r="H216" s="28"/>
    </row>
    <row r="217" spans="1:8" x14ac:dyDescent="0.2">
      <c r="A217" s="34"/>
      <c r="B217" s="28"/>
      <c r="C217" s="28"/>
      <c r="D217" s="34"/>
      <c r="E217" s="28"/>
      <c r="F217" s="28"/>
      <c r="G217" s="34"/>
      <c r="H217" s="28"/>
    </row>
    <row r="218" spans="1:8" x14ac:dyDescent="0.2">
      <c r="A218" s="34"/>
      <c r="B218" s="28"/>
      <c r="C218" s="28"/>
      <c r="D218" s="34"/>
      <c r="E218" s="28"/>
      <c r="F218" s="28"/>
      <c r="G218" s="34"/>
      <c r="H218" s="28"/>
    </row>
    <row r="219" spans="1:8" x14ac:dyDescent="0.2">
      <c r="A219" s="34"/>
      <c r="B219" s="28"/>
      <c r="C219" s="28"/>
      <c r="D219" s="34"/>
      <c r="E219" s="28"/>
      <c r="F219" s="28"/>
      <c r="G219" s="34"/>
      <c r="H219" s="28"/>
    </row>
    <row r="220" spans="1:8" x14ac:dyDescent="0.2">
      <c r="A220" s="34"/>
      <c r="B220" s="28"/>
      <c r="C220" s="28"/>
      <c r="D220" s="34"/>
      <c r="E220" s="28"/>
      <c r="F220" s="28"/>
      <c r="G220" s="34"/>
      <c r="H220" s="28"/>
    </row>
    <row r="221" spans="1:8" x14ac:dyDescent="0.2">
      <c r="A221" s="34"/>
      <c r="B221" s="28"/>
      <c r="C221" s="28"/>
      <c r="D221" s="34"/>
      <c r="E221" s="28"/>
      <c r="F221" s="28"/>
      <c r="G221" s="34"/>
      <c r="H221" s="28"/>
    </row>
    <row r="222" spans="1:8" x14ac:dyDescent="0.2">
      <c r="A222" s="34"/>
      <c r="B222" s="28"/>
      <c r="C222" s="28"/>
      <c r="D222" s="34"/>
      <c r="E222" s="28"/>
      <c r="F222" s="28"/>
      <c r="G222" s="34"/>
      <c r="H222" s="28"/>
    </row>
    <row r="223" spans="1:8" x14ac:dyDescent="0.2">
      <c r="A223" s="34"/>
      <c r="B223" s="28"/>
      <c r="C223" s="28"/>
      <c r="D223" s="34"/>
      <c r="E223" s="28"/>
      <c r="F223" s="28"/>
      <c r="G223" s="34"/>
      <c r="H223" s="28"/>
    </row>
    <row r="224" spans="1:8" x14ac:dyDescent="0.2">
      <c r="A224" s="34"/>
      <c r="B224" s="28"/>
      <c r="C224" s="28"/>
      <c r="D224" s="34"/>
      <c r="E224" s="28"/>
      <c r="F224" s="28"/>
      <c r="G224" s="34"/>
      <c r="H224" s="28"/>
    </row>
    <row r="225" spans="1:8" x14ac:dyDescent="0.2">
      <c r="A225" s="34"/>
      <c r="B225" s="28"/>
      <c r="C225" s="28"/>
      <c r="D225" s="34"/>
      <c r="E225" s="28"/>
      <c r="F225" s="28"/>
      <c r="G225" s="34"/>
      <c r="H225" s="28"/>
    </row>
    <row r="226" spans="1:8" x14ac:dyDescent="0.2">
      <c r="A226" s="34"/>
      <c r="B226" s="28"/>
      <c r="C226" s="28"/>
      <c r="D226" s="34"/>
      <c r="E226" s="28"/>
      <c r="F226" s="28"/>
      <c r="G226" s="34"/>
      <c r="H226" s="28"/>
    </row>
    <row r="227" spans="1:8" x14ac:dyDescent="0.2">
      <c r="A227" s="34"/>
      <c r="B227" s="28"/>
      <c r="C227" s="28"/>
      <c r="D227" s="34"/>
      <c r="E227" s="28"/>
      <c r="F227" s="28"/>
      <c r="G227" s="34"/>
      <c r="H227" s="28"/>
    </row>
    <row r="228" spans="1:8" x14ac:dyDescent="0.2">
      <c r="A228" s="34"/>
      <c r="B228" s="28"/>
      <c r="C228" s="28"/>
      <c r="D228" s="34"/>
      <c r="E228" s="28"/>
      <c r="F228" s="28"/>
      <c r="G228" s="34"/>
      <c r="H228" s="28"/>
    </row>
    <row r="229" spans="1:8" x14ac:dyDescent="0.2">
      <c r="A229" s="34"/>
      <c r="B229" s="28"/>
      <c r="C229" s="28"/>
      <c r="D229" s="34"/>
      <c r="E229" s="28"/>
      <c r="F229" s="28"/>
      <c r="G229" s="34"/>
      <c r="H229" s="28"/>
    </row>
    <row r="230" spans="1:8" x14ac:dyDescent="0.2">
      <c r="A230" s="34"/>
      <c r="B230" s="28"/>
      <c r="C230" s="28"/>
      <c r="D230" s="34"/>
      <c r="E230" s="28"/>
      <c r="F230" s="28"/>
      <c r="G230" s="34"/>
      <c r="H230" s="28"/>
    </row>
    <row r="231" spans="1:8" x14ac:dyDescent="0.2">
      <c r="A231" s="34"/>
      <c r="B231" s="28"/>
      <c r="C231" s="28"/>
      <c r="D231" s="34"/>
      <c r="E231" s="28"/>
      <c r="F231" s="28"/>
      <c r="G231" s="34"/>
      <c r="H231" s="28"/>
    </row>
    <row r="232" spans="1:8" x14ac:dyDescent="0.2">
      <c r="A232" s="34"/>
      <c r="B232" s="28"/>
      <c r="C232" s="28"/>
      <c r="D232" s="34"/>
      <c r="E232" s="28"/>
      <c r="F232" s="28"/>
      <c r="G232" s="34"/>
      <c r="H232" s="28"/>
    </row>
    <row r="233" spans="1:8" x14ac:dyDescent="0.2">
      <c r="A233" s="34"/>
      <c r="B233" s="28"/>
      <c r="C233" s="28"/>
      <c r="D233" s="34"/>
      <c r="E233" s="28"/>
      <c r="F233" s="28"/>
      <c r="G233" s="34"/>
      <c r="H233" s="28"/>
    </row>
    <row r="234" spans="1:8" x14ac:dyDescent="0.2">
      <c r="A234" s="34"/>
      <c r="B234" s="28"/>
      <c r="C234" s="28"/>
      <c r="D234" s="34"/>
      <c r="E234" s="28"/>
      <c r="F234" s="28"/>
      <c r="G234" s="34"/>
      <c r="H234" s="28"/>
    </row>
    <row r="235" spans="1:8" x14ac:dyDescent="0.2">
      <c r="A235" s="34"/>
      <c r="B235" s="28"/>
      <c r="C235" s="28"/>
      <c r="D235" s="34"/>
      <c r="E235" s="28"/>
      <c r="F235" s="28"/>
      <c r="G235" s="34"/>
      <c r="H235" s="28"/>
    </row>
    <row r="236" spans="1:8" x14ac:dyDescent="0.2">
      <c r="A236" s="34"/>
      <c r="B236" s="28"/>
      <c r="C236" s="28"/>
      <c r="D236" s="34"/>
      <c r="E236" s="28"/>
      <c r="F236" s="28"/>
      <c r="G236" s="34"/>
      <c r="H236" s="28"/>
    </row>
    <row r="237" spans="1:8" x14ac:dyDescent="0.2">
      <c r="A237" s="34"/>
      <c r="B237" s="28"/>
      <c r="C237" s="28"/>
      <c r="D237" s="34"/>
      <c r="E237" s="28"/>
      <c r="F237" s="28"/>
      <c r="G237" s="34"/>
      <c r="H237" s="28"/>
    </row>
    <row r="238" spans="1:8" x14ac:dyDescent="0.2">
      <c r="A238" s="34"/>
      <c r="B238" s="28"/>
      <c r="C238" s="28"/>
      <c r="D238" s="34"/>
      <c r="E238" s="28"/>
      <c r="F238" s="28"/>
      <c r="G238" s="34"/>
      <c r="H238" s="28"/>
    </row>
    <row r="239" spans="1:8" x14ac:dyDescent="0.2">
      <c r="A239" s="34"/>
      <c r="B239" s="28"/>
      <c r="C239" s="28"/>
      <c r="D239" s="34"/>
      <c r="E239" s="28"/>
      <c r="F239" s="28"/>
      <c r="G239" s="34"/>
      <c r="H239" s="28"/>
    </row>
    <row r="240" spans="1:8" x14ac:dyDescent="0.2">
      <c r="A240" s="34"/>
      <c r="B240" s="28"/>
      <c r="C240" s="28"/>
      <c r="D240" s="34"/>
      <c r="E240" s="28"/>
      <c r="F240" s="28"/>
      <c r="G240" s="34"/>
      <c r="H240" s="28"/>
    </row>
    <row r="241" spans="1:8" x14ac:dyDescent="0.2">
      <c r="A241" s="34"/>
      <c r="B241" s="28"/>
      <c r="C241" s="28"/>
      <c r="D241" s="34"/>
      <c r="E241" s="28"/>
      <c r="F241" s="28"/>
      <c r="G241" s="34"/>
      <c r="H241" s="28"/>
    </row>
    <row r="242" spans="1:8" x14ac:dyDescent="0.2">
      <c r="A242" s="34"/>
      <c r="B242" s="28"/>
      <c r="C242" s="28"/>
      <c r="D242" s="34"/>
      <c r="E242" s="28"/>
      <c r="F242" s="28"/>
      <c r="G242" s="34"/>
      <c r="H242" s="28"/>
    </row>
    <row r="243" spans="1:8" x14ac:dyDescent="0.2">
      <c r="A243" s="34"/>
      <c r="B243" s="28"/>
      <c r="C243" s="28"/>
      <c r="D243" s="34"/>
      <c r="E243" s="28"/>
      <c r="F243" s="28"/>
      <c r="G243" s="34"/>
      <c r="H243" s="28"/>
    </row>
    <row r="244" spans="1:8" x14ac:dyDescent="0.2">
      <c r="A244" s="34"/>
      <c r="B244" s="28"/>
      <c r="C244" s="28"/>
      <c r="D244" s="34"/>
      <c r="E244" s="28"/>
      <c r="F244" s="28"/>
      <c r="G244" s="34"/>
      <c r="H244" s="28"/>
    </row>
    <row r="245" spans="1:8" x14ac:dyDescent="0.2">
      <c r="A245" s="34"/>
      <c r="B245" s="28"/>
      <c r="C245" s="28"/>
      <c r="D245" s="34"/>
      <c r="E245" s="28"/>
      <c r="F245" s="28"/>
      <c r="G245" s="34"/>
      <c r="H245" s="28"/>
    </row>
    <row r="246" spans="1:8" x14ac:dyDescent="0.2">
      <c r="A246" s="34"/>
      <c r="B246" s="28"/>
      <c r="C246" s="28"/>
      <c r="D246" s="34"/>
      <c r="E246" s="28"/>
      <c r="F246" s="28"/>
      <c r="G246" s="34"/>
      <c r="H246" s="28"/>
    </row>
    <row r="247" spans="1:8" x14ac:dyDescent="0.2">
      <c r="A247" s="34"/>
      <c r="B247" s="28"/>
      <c r="C247" s="28"/>
      <c r="D247" s="34"/>
      <c r="E247" s="28"/>
      <c r="F247" s="28"/>
      <c r="G247" s="34"/>
      <c r="H247" s="28"/>
    </row>
    <row r="248" spans="1:8" x14ac:dyDescent="0.2">
      <c r="A248" s="34"/>
      <c r="B248" s="28"/>
      <c r="C248" s="28"/>
      <c r="D248" s="34"/>
      <c r="E248" s="28"/>
      <c r="F248" s="28"/>
      <c r="G248" s="34"/>
      <c r="H248" s="28"/>
    </row>
    <row r="249" spans="1:8" x14ac:dyDescent="0.2">
      <c r="A249" s="34"/>
      <c r="B249" s="28"/>
      <c r="C249" s="28"/>
      <c r="D249" s="34"/>
      <c r="E249" s="28"/>
      <c r="F249" s="28"/>
      <c r="G249" s="34"/>
      <c r="H249" s="28"/>
    </row>
    <row r="250" spans="1:8" x14ac:dyDescent="0.2">
      <c r="A250" s="34"/>
      <c r="B250" s="28"/>
      <c r="C250" s="28"/>
      <c r="D250" s="34"/>
      <c r="E250" s="28"/>
      <c r="F250" s="28"/>
      <c r="G250" s="34"/>
      <c r="H250" s="28"/>
    </row>
    <row r="251" spans="1:8" x14ac:dyDescent="0.2">
      <c r="A251" s="34"/>
      <c r="B251" s="28"/>
      <c r="C251" s="28"/>
      <c r="D251" s="34"/>
      <c r="E251" s="28"/>
      <c r="F251" s="28"/>
      <c r="G251" s="34"/>
      <c r="H251" s="28"/>
    </row>
    <row r="252" spans="1:8" x14ac:dyDescent="0.2">
      <c r="A252" s="34"/>
      <c r="B252" s="28"/>
      <c r="C252" s="28"/>
      <c r="D252" s="34"/>
      <c r="E252" s="28"/>
      <c r="F252" s="28"/>
      <c r="G252" s="34"/>
      <c r="H252" s="28"/>
    </row>
    <row r="253" spans="1:8" x14ac:dyDescent="0.2">
      <c r="A253" s="34"/>
      <c r="B253" s="28"/>
      <c r="C253" s="28"/>
      <c r="D253" s="34"/>
      <c r="E253" s="28"/>
      <c r="F253" s="28"/>
      <c r="G253" s="34"/>
      <c r="H253" s="28"/>
    </row>
    <row r="254" spans="1:8" x14ac:dyDescent="0.2">
      <c r="A254" s="34"/>
      <c r="B254" s="28"/>
      <c r="C254" s="28"/>
      <c r="D254" s="34"/>
      <c r="E254" s="28"/>
      <c r="F254" s="28"/>
      <c r="G254" s="34"/>
      <c r="H254" s="28"/>
    </row>
    <row r="255" spans="1:8" x14ac:dyDescent="0.2">
      <c r="A255" s="34"/>
      <c r="B255" s="28"/>
      <c r="C255" s="28"/>
      <c r="D255" s="34"/>
      <c r="E255" s="28"/>
      <c r="F255" s="28"/>
      <c r="G255" s="34"/>
      <c r="H255" s="28"/>
    </row>
    <row r="256" spans="1:8" x14ac:dyDescent="0.2">
      <c r="A256" s="34"/>
      <c r="B256" s="28"/>
      <c r="C256" s="28"/>
      <c r="D256" s="34"/>
      <c r="E256" s="28"/>
      <c r="F256" s="28"/>
      <c r="G256" s="34"/>
      <c r="H256" s="28"/>
    </row>
    <row r="257" spans="1:8" x14ac:dyDescent="0.2">
      <c r="A257" s="34"/>
      <c r="B257" s="28"/>
      <c r="C257" s="28"/>
      <c r="D257" s="34"/>
      <c r="E257" s="28"/>
      <c r="F257" s="28"/>
      <c r="G257" s="34"/>
      <c r="H257" s="28"/>
    </row>
    <row r="258" spans="1:8" x14ac:dyDescent="0.2">
      <c r="A258" s="34"/>
      <c r="B258" s="28"/>
      <c r="C258" s="28"/>
      <c r="D258" s="34"/>
      <c r="E258" s="28"/>
      <c r="F258" s="28"/>
      <c r="G258" s="34"/>
      <c r="H258" s="28"/>
    </row>
    <row r="259" spans="1:8" x14ac:dyDescent="0.2">
      <c r="A259" s="34"/>
      <c r="B259" s="28"/>
      <c r="C259" s="28"/>
      <c r="D259" s="34"/>
      <c r="E259" s="28"/>
      <c r="F259" s="28"/>
      <c r="G259" s="34"/>
      <c r="H259" s="28"/>
    </row>
    <row r="260" spans="1:8" x14ac:dyDescent="0.2">
      <c r="A260" s="34"/>
      <c r="B260" s="28"/>
      <c r="C260" s="28"/>
      <c r="D260" s="34"/>
      <c r="E260" s="28"/>
      <c r="F260" s="28"/>
      <c r="G260" s="34"/>
      <c r="H260" s="28"/>
    </row>
    <row r="261" spans="1:8" x14ac:dyDescent="0.2">
      <c r="A261" s="34"/>
      <c r="B261" s="28"/>
      <c r="C261" s="28"/>
      <c r="D261" s="34"/>
      <c r="E261" s="28"/>
      <c r="F261" s="28"/>
      <c r="G261" s="34"/>
      <c r="H261" s="28"/>
    </row>
    <row r="262" spans="1:8" x14ac:dyDescent="0.2">
      <c r="A262" s="34"/>
      <c r="B262" s="28"/>
      <c r="C262" s="28"/>
      <c r="D262" s="34"/>
      <c r="E262" s="28"/>
      <c r="F262" s="28"/>
      <c r="G262" s="34"/>
      <c r="H262" s="28"/>
    </row>
    <row r="263" spans="1:8" x14ac:dyDescent="0.2">
      <c r="A263" s="34"/>
      <c r="B263" s="28"/>
      <c r="C263" s="28"/>
      <c r="D263" s="34"/>
      <c r="E263" s="28"/>
      <c r="F263" s="28"/>
      <c r="G263" s="34"/>
      <c r="H263" s="28"/>
    </row>
    <row r="264" spans="1:8" x14ac:dyDescent="0.2">
      <c r="A264" s="34"/>
      <c r="B264" s="28"/>
      <c r="C264" s="28"/>
      <c r="D264" s="34"/>
      <c r="E264" s="28"/>
      <c r="F264" s="28"/>
      <c r="G264" s="34"/>
      <c r="H264" s="28"/>
    </row>
    <row r="265" spans="1:8" x14ac:dyDescent="0.2">
      <c r="A265" s="34"/>
      <c r="B265" s="28"/>
      <c r="C265" s="28"/>
      <c r="D265" s="34"/>
      <c r="E265" s="28"/>
      <c r="F265" s="28"/>
      <c r="G265" s="34"/>
      <c r="H265" s="28"/>
    </row>
    <row r="266" spans="1:8" x14ac:dyDescent="0.2">
      <c r="A266" s="34"/>
      <c r="B266" s="28"/>
      <c r="C266" s="28"/>
      <c r="D266" s="34"/>
      <c r="E266" s="28"/>
      <c r="F266" s="28"/>
      <c r="G266" s="34"/>
      <c r="H266" s="28"/>
    </row>
    <row r="267" spans="1:8" x14ac:dyDescent="0.2">
      <c r="A267" s="34"/>
      <c r="B267" s="28"/>
      <c r="C267" s="28"/>
      <c r="D267" s="34"/>
      <c r="E267" s="28"/>
      <c r="F267" s="28"/>
      <c r="G267" s="34"/>
      <c r="H267" s="28"/>
    </row>
    <row r="268" spans="1:8" x14ac:dyDescent="0.2">
      <c r="A268" s="34"/>
      <c r="B268" s="28"/>
      <c r="C268" s="28"/>
      <c r="D268" s="34"/>
      <c r="E268" s="28"/>
      <c r="F268" s="28"/>
      <c r="G268" s="34"/>
      <c r="H268" s="28"/>
    </row>
    <row r="269" spans="1:8" x14ac:dyDescent="0.2">
      <c r="A269" s="34"/>
      <c r="B269" s="28"/>
      <c r="C269" s="28"/>
      <c r="D269" s="34"/>
      <c r="E269" s="28"/>
      <c r="F269" s="28"/>
      <c r="G269" s="34"/>
      <c r="H269" s="28"/>
    </row>
    <row r="270" spans="1:8" x14ac:dyDescent="0.2">
      <c r="A270" s="34"/>
      <c r="B270" s="28"/>
      <c r="C270" s="28"/>
      <c r="D270" s="34"/>
      <c r="E270" s="28"/>
      <c r="F270" s="28"/>
      <c r="G270" s="34"/>
      <c r="H270" s="28"/>
    </row>
    <row r="271" spans="1:8" x14ac:dyDescent="0.2">
      <c r="A271" s="34"/>
      <c r="B271" s="28"/>
      <c r="C271" s="28"/>
      <c r="D271" s="34"/>
      <c r="E271" s="28"/>
      <c r="F271" s="28"/>
      <c r="G271" s="34"/>
      <c r="H271" s="28"/>
    </row>
    <row r="272" spans="1:8" x14ac:dyDescent="0.2">
      <c r="A272" s="34"/>
      <c r="B272" s="28"/>
      <c r="C272" s="28"/>
      <c r="D272" s="34"/>
      <c r="E272" s="28"/>
      <c r="F272" s="28"/>
      <c r="G272" s="34"/>
      <c r="H272" s="28"/>
    </row>
    <row r="273" spans="1:8" x14ac:dyDescent="0.2">
      <c r="A273" s="34"/>
      <c r="B273" s="28"/>
      <c r="C273" s="28"/>
      <c r="D273" s="34"/>
      <c r="E273" s="28"/>
      <c r="F273" s="28"/>
      <c r="G273" s="34"/>
      <c r="H273" s="28"/>
    </row>
    <row r="274" spans="1:8" x14ac:dyDescent="0.2">
      <c r="A274" s="34"/>
      <c r="B274" s="28"/>
      <c r="C274" s="28"/>
      <c r="D274" s="34"/>
      <c r="E274" s="28"/>
      <c r="F274" s="28"/>
      <c r="G274" s="34"/>
      <c r="H274" s="28"/>
    </row>
    <row r="275" spans="1:8" x14ac:dyDescent="0.2">
      <c r="A275" s="34"/>
      <c r="B275" s="28"/>
      <c r="C275" s="28"/>
      <c r="D275" s="34"/>
      <c r="E275" s="28"/>
      <c r="F275" s="28"/>
      <c r="G275" s="34"/>
      <c r="H275" s="28"/>
    </row>
    <row r="276" spans="1:8" x14ac:dyDescent="0.2">
      <c r="A276" s="34"/>
      <c r="B276" s="28"/>
      <c r="C276" s="28"/>
      <c r="D276" s="34"/>
      <c r="E276" s="28"/>
      <c r="F276" s="28"/>
      <c r="G276" s="34"/>
      <c r="H276" s="28"/>
    </row>
    <row r="277" spans="1:8" x14ac:dyDescent="0.2">
      <c r="A277" s="34"/>
      <c r="B277" s="28"/>
      <c r="C277" s="28"/>
      <c r="D277" s="34"/>
      <c r="E277" s="28"/>
      <c r="F277" s="28"/>
      <c r="G277" s="34"/>
      <c r="H277" s="28"/>
    </row>
    <row r="278" spans="1:8" x14ac:dyDescent="0.2">
      <c r="A278" s="34"/>
      <c r="B278" s="28"/>
      <c r="C278" s="28"/>
      <c r="D278" s="34"/>
      <c r="E278" s="28"/>
      <c r="F278" s="28"/>
      <c r="G278" s="34"/>
      <c r="H278" s="28"/>
    </row>
    <row r="279" spans="1:8" x14ac:dyDescent="0.2">
      <c r="A279" s="34"/>
      <c r="B279" s="28"/>
      <c r="C279" s="28"/>
      <c r="D279" s="34"/>
      <c r="E279" s="28"/>
      <c r="F279" s="28"/>
      <c r="G279" s="34"/>
      <c r="H279" s="28"/>
    </row>
    <row r="280" spans="1:8" x14ac:dyDescent="0.2">
      <c r="A280" s="34"/>
      <c r="B280" s="28"/>
      <c r="C280" s="28"/>
      <c r="D280" s="34"/>
      <c r="E280" s="28"/>
      <c r="F280" s="28"/>
      <c r="G280" s="34"/>
      <c r="H280" s="28"/>
    </row>
    <row r="281" spans="1:8" x14ac:dyDescent="0.2">
      <c r="A281" s="34"/>
      <c r="B281" s="28"/>
      <c r="C281" s="28"/>
      <c r="D281" s="34"/>
      <c r="E281" s="28"/>
      <c r="F281" s="28"/>
      <c r="G281" s="34"/>
      <c r="H281" s="28"/>
    </row>
    <row r="282" spans="1:8" x14ac:dyDescent="0.2">
      <c r="A282" s="34"/>
      <c r="B282" s="28"/>
      <c r="C282" s="28"/>
      <c r="D282" s="34"/>
      <c r="E282" s="28"/>
      <c r="F282" s="28"/>
      <c r="G282" s="34"/>
      <c r="H282" s="28"/>
    </row>
    <row r="283" spans="1:8" x14ac:dyDescent="0.2">
      <c r="A283" s="34"/>
      <c r="B283" s="28"/>
      <c r="C283" s="28"/>
      <c r="D283" s="34"/>
      <c r="E283" s="28"/>
      <c r="F283" s="28"/>
      <c r="G283" s="34"/>
      <c r="H283" s="28"/>
    </row>
    <row r="284" spans="1:8" x14ac:dyDescent="0.2">
      <c r="A284" s="34"/>
      <c r="B284" s="28"/>
      <c r="C284" s="28"/>
      <c r="D284" s="34"/>
      <c r="E284" s="28"/>
      <c r="F284" s="28"/>
      <c r="G284" s="34"/>
      <c r="H284" s="28"/>
    </row>
    <row r="285" spans="1:8" x14ac:dyDescent="0.2">
      <c r="A285" s="34"/>
      <c r="B285" s="28"/>
      <c r="C285" s="28"/>
      <c r="D285" s="34"/>
      <c r="E285" s="28"/>
      <c r="F285" s="28"/>
      <c r="G285" s="34"/>
      <c r="H285" s="28"/>
    </row>
    <row r="286" spans="1:8" x14ac:dyDescent="0.2">
      <c r="A286" s="34"/>
      <c r="B286" s="28"/>
      <c r="C286" s="28"/>
      <c r="D286" s="34"/>
      <c r="E286" s="28"/>
      <c r="F286" s="28"/>
      <c r="G286" s="34"/>
      <c r="H286" s="28"/>
    </row>
    <row r="287" spans="1:8" x14ac:dyDescent="0.2">
      <c r="A287" s="34"/>
      <c r="B287" s="28"/>
      <c r="C287" s="28"/>
      <c r="D287" s="34"/>
      <c r="E287" s="28"/>
      <c r="F287" s="28"/>
      <c r="G287" s="34"/>
      <c r="H287" s="28"/>
    </row>
    <row r="288" spans="1:8" x14ac:dyDescent="0.2">
      <c r="A288" s="34"/>
      <c r="B288" s="28"/>
      <c r="C288" s="28"/>
      <c r="D288" s="34"/>
      <c r="E288" s="28"/>
      <c r="F288" s="28"/>
      <c r="G288" s="34"/>
      <c r="H288" s="28"/>
    </row>
    <row r="289" spans="1:8" x14ac:dyDescent="0.2">
      <c r="A289" s="34"/>
      <c r="B289" s="28"/>
      <c r="C289" s="28"/>
      <c r="D289" s="34"/>
      <c r="E289" s="28"/>
      <c r="F289" s="28"/>
      <c r="G289" s="34"/>
      <c r="H289" s="28"/>
    </row>
    <row r="290" spans="1:8" x14ac:dyDescent="0.2">
      <c r="A290" s="34"/>
      <c r="B290" s="28"/>
      <c r="C290" s="28"/>
      <c r="D290" s="34"/>
      <c r="E290" s="28"/>
      <c r="F290" s="28"/>
      <c r="G290" s="34"/>
      <c r="H290" s="28"/>
    </row>
    <row r="291" spans="1:8" x14ac:dyDescent="0.2">
      <c r="A291" s="34"/>
      <c r="B291" s="28"/>
      <c r="C291" s="28"/>
      <c r="D291" s="34"/>
      <c r="E291" s="28"/>
      <c r="F291" s="28"/>
      <c r="G291" s="34"/>
      <c r="H291" s="28"/>
    </row>
    <row r="292" spans="1:8" x14ac:dyDescent="0.2">
      <c r="A292" s="34"/>
      <c r="B292" s="28"/>
      <c r="C292" s="28"/>
      <c r="D292" s="34"/>
      <c r="E292" s="28"/>
      <c r="F292" s="28"/>
      <c r="G292" s="34"/>
      <c r="H292" s="28"/>
    </row>
    <row r="293" spans="1:8" x14ac:dyDescent="0.2">
      <c r="A293" s="34"/>
      <c r="B293" s="28"/>
      <c r="C293" s="28"/>
      <c r="D293" s="34"/>
      <c r="E293" s="28"/>
      <c r="F293" s="28"/>
      <c r="G293" s="34"/>
      <c r="H293" s="28"/>
    </row>
    <row r="294" spans="1:8" x14ac:dyDescent="0.2">
      <c r="A294" s="34"/>
      <c r="B294" s="28"/>
      <c r="C294" s="28"/>
      <c r="D294" s="34"/>
      <c r="E294" s="28"/>
      <c r="F294" s="28"/>
      <c r="G294" s="34"/>
      <c r="H294" s="28"/>
    </row>
    <row r="295" spans="1:8" x14ac:dyDescent="0.2">
      <c r="A295" s="34"/>
      <c r="B295" s="28"/>
      <c r="C295" s="28"/>
      <c r="D295" s="34"/>
      <c r="E295" s="28"/>
      <c r="F295" s="28"/>
      <c r="G295" s="34"/>
      <c r="H295" s="28"/>
    </row>
    <row r="296" spans="1:8" x14ac:dyDescent="0.2">
      <c r="A296" s="34"/>
      <c r="B296" s="28"/>
      <c r="C296" s="28"/>
      <c r="D296" s="34"/>
      <c r="E296" s="28"/>
      <c r="F296" s="28"/>
      <c r="G296" s="34"/>
      <c r="H296" s="28"/>
    </row>
    <row r="297" spans="1:8" x14ac:dyDescent="0.2">
      <c r="A297" s="34"/>
      <c r="B297" s="28"/>
      <c r="C297" s="28"/>
      <c r="D297" s="34"/>
      <c r="E297" s="28"/>
      <c r="F297" s="28"/>
      <c r="G297" s="34"/>
      <c r="H297" s="28"/>
    </row>
    <row r="298" spans="1:8" x14ac:dyDescent="0.2">
      <c r="A298" s="34"/>
      <c r="B298" s="28"/>
      <c r="C298" s="28"/>
      <c r="D298" s="34"/>
      <c r="E298" s="28"/>
      <c r="F298" s="28"/>
      <c r="G298" s="34"/>
      <c r="H298" s="28"/>
    </row>
    <row r="299" spans="1:8" x14ac:dyDescent="0.2">
      <c r="A299" s="34"/>
      <c r="B299" s="28"/>
      <c r="C299" s="28"/>
      <c r="D299" s="34"/>
      <c r="E299" s="28"/>
      <c r="F299" s="28"/>
      <c r="G299" s="34"/>
      <c r="H299" s="28"/>
    </row>
    <row r="300" spans="1:8" x14ac:dyDescent="0.2">
      <c r="A300" s="34"/>
      <c r="B300" s="28"/>
      <c r="C300" s="28"/>
      <c r="D300" s="34"/>
      <c r="E300" s="28"/>
      <c r="F300" s="28"/>
      <c r="G300" s="34"/>
      <c r="H300" s="28"/>
    </row>
    <row r="301" spans="1:8" x14ac:dyDescent="0.2">
      <c r="A301" s="34"/>
      <c r="B301" s="28"/>
      <c r="C301" s="28"/>
      <c r="D301" s="34"/>
      <c r="E301" s="28"/>
      <c r="F301" s="28"/>
      <c r="G301" s="34"/>
      <c r="H301" s="28"/>
    </row>
    <row r="302" spans="1:8" x14ac:dyDescent="0.2">
      <c r="A302" s="34"/>
      <c r="B302" s="28"/>
      <c r="C302" s="28"/>
      <c r="D302" s="34"/>
      <c r="E302" s="28"/>
      <c r="F302" s="28"/>
      <c r="G302" s="34"/>
      <c r="H302" s="28"/>
    </row>
    <row r="303" spans="1:8" x14ac:dyDescent="0.2">
      <c r="A303" s="34"/>
      <c r="B303" s="28"/>
      <c r="C303" s="28"/>
      <c r="D303" s="34"/>
      <c r="E303" s="28"/>
      <c r="F303" s="28"/>
      <c r="G303" s="34"/>
      <c r="H303" s="28"/>
    </row>
    <row r="304" spans="1:8" x14ac:dyDescent="0.2">
      <c r="A304" s="34"/>
      <c r="B304" s="28"/>
      <c r="C304" s="28"/>
      <c r="D304" s="34"/>
      <c r="E304" s="28"/>
      <c r="F304" s="28"/>
      <c r="G304" s="34"/>
      <c r="H304" s="28"/>
    </row>
    <row r="305" spans="1:8" x14ac:dyDescent="0.2">
      <c r="A305" s="34"/>
      <c r="B305" s="28"/>
      <c r="C305" s="28"/>
      <c r="D305" s="34"/>
      <c r="E305" s="28"/>
      <c r="F305" s="28"/>
      <c r="G305" s="34"/>
      <c r="H305" s="28"/>
    </row>
    <row r="306" spans="1:8" x14ac:dyDescent="0.2">
      <c r="A306" s="34"/>
      <c r="B306" s="28"/>
      <c r="C306" s="28"/>
      <c r="D306" s="34"/>
      <c r="E306" s="28"/>
      <c r="F306" s="28"/>
      <c r="G306" s="34"/>
      <c r="H306" s="28"/>
    </row>
    <row r="307" spans="1:8" x14ac:dyDescent="0.2">
      <c r="A307" s="34"/>
      <c r="B307" s="28"/>
      <c r="C307" s="28"/>
      <c r="D307" s="34"/>
      <c r="E307" s="28"/>
      <c r="F307" s="28"/>
      <c r="G307" s="34"/>
      <c r="H307" s="28"/>
    </row>
    <row r="308" spans="1:8" x14ac:dyDescent="0.2">
      <c r="A308" s="34"/>
      <c r="B308" s="28"/>
      <c r="C308" s="28"/>
      <c r="D308" s="34"/>
      <c r="E308" s="28"/>
      <c r="F308" s="28"/>
      <c r="G308" s="34"/>
      <c r="H308" s="28"/>
    </row>
    <row r="309" spans="1:8" x14ac:dyDescent="0.2">
      <c r="A309" s="34"/>
      <c r="B309" s="28"/>
      <c r="C309" s="28"/>
      <c r="D309" s="34"/>
      <c r="E309" s="28"/>
      <c r="F309" s="28"/>
      <c r="G309" s="34"/>
      <c r="H309" s="28"/>
    </row>
    <row r="310" spans="1:8" x14ac:dyDescent="0.2">
      <c r="A310" s="34"/>
      <c r="B310" s="28"/>
      <c r="C310" s="28"/>
      <c r="D310" s="34"/>
      <c r="E310" s="28"/>
      <c r="F310" s="28"/>
      <c r="G310" s="34"/>
      <c r="H310" s="28"/>
    </row>
    <row r="311" spans="1:8" x14ac:dyDescent="0.2">
      <c r="A311" s="34"/>
      <c r="B311" s="28"/>
      <c r="C311" s="28"/>
      <c r="D311" s="34"/>
      <c r="E311" s="28"/>
      <c r="F311" s="28"/>
      <c r="G311" s="34"/>
      <c r="H311" s="28"/>
    </row>
    <row r="312" spans="1:8" x14ac:dyDescent="0.2">
      <c r="A312" s="34"/>
      <c r="B312" s="28"/>
      <c r="C312" s="28"/>
      <c r="D312" s="34"/>
      <c r="E312" s="28"/>
      <c r="F312" s="28"/>
      <c r="G312" s="34"/>
      <c r="H312" s="28"/>
    </row>
    <row r="313" spans="1:8" x14ac:dyDescent="0.2">
      <c r="A313" s="34"/>
      <c r="B313" s="28"/>
      <c r="C313" s="28"/>
      <c r="D313" s="34"/>
      <c r="E313" s="28"/>
      <c r="F313" s="28"/>
      <c r="G313" s="34"/>
      <c r="H313" s="28"/>
    </row>
    <row r="314" spans="1:8" x14ac:dyDescent="0.2">
      <c r="A314" s="34"/>
      <c r="B314" s="28"/>
      <c r="C314" s="28"/>
      <c r="D314" s="34"/>
      <c r="E314" s="28"/>
      <c r="F314" s="28"/>
      <c r="G314" s="34"/>
      <c r="H314" s="28"/>
    </row>
    <row r="315" spans="1:8" x14ac:dyDescent="0.2">
      <c r="A315" s="34"/>
      <c r="B315" s="28"/>
      <c r="C315" s="28"/>
      <c r="D315" s="34"/>
      <c r="E315" s="28"/>
      <c r="F315" s="28"/>
      <c r="G315" s="34"/>
      <c r="H315" s="28"/>
    </row>
    <row r="316" spans="1:8" x14ac:dyDescent="0.2">
      <c r="A316" s="34"/>
      <c r="B316" s="28"/>
      <c r="C316" s="28"/>
      <c r="D316" s="34"/>
      <c r="E316" s="28"/>
      <c r="F316" s="28"/>
      <c r="G316" s="34"/>
      <c r="H316" s="28"/>
    </row>
    <row r="317" spans="1:8" x14ac:dyDescent="0.2">
      <c r="A317" s="34"/>
      <c r="B317" s="28"/>
      <c r="C317" s="28"/>
      <c r="D317" s="34"/>
      <c r="E317" s="28"/>
      <c r="F317" s="28"/>
      <c r="G317" s="34"/>
      <c r="H317" s="28"/>
    </row>
    <row r="318" spans="1:8" x14ac:dyDescent="0.2">
      <c r="A318" s="34"/>
      <c r="B318" s="28"/>
      <c r="C318" s="28"/>
      <c r="D318" s="34"/>
      <c r="E318" s="28"/>
      <c r="F318" s="28"/>
      <c r="G318" s="34"/>
      <c r="H318" s="28"/>
    </row>
    <row r="319" spans="1:8" x14ac:dyDescent="0.2">
      <c r="A319" s="34"/>
      <c r="B319" s="28"/>
      <c r="C319" s="28"/>
      <c r="D319" s="34"/>
      <c r="E319" s="28"/>
      <c r="F319" s="28"/>
      <c r="G319" s="34"/>
      <c r="H319" s="28"/>
    </row>
    <row r="320" spans="1:8" x14ac:dyDescent="0.2">
      <c r="A320" s="34"/>
      <c r="B320" s="28"/>
      <c r="C320" s="28"/>
      <c r="D320" s="34"/>
      <c r="E320" s="28"/>
      <c r="F320" s="28"/>
      <c r="G320" s="34"/>
      <c r="H320" s="28"/>
    </row>
    <row r="321" spans="1:8" x14ac:dyDescent="0.2">
      <c r="A321" s="34"/>
      <c r="B321" s="28"/>
      <c r="C321" s="28"/>
      <c r="D321" s="34"/>
      <c r="E321" s="28"/>
      <c r="F321" s="28"/>
      <c r="G321" s="34"/>
      <c r="H321" s="28"/>
    </row>
    <row r="322" spans="1:8" x14ac:dyDescent="0.2">
      <c r="A322" s="34"/>
      <c r="B322" s="28"/>
      <c r="C322" s="28"/>
      <c r="D322" s="34"/>
      <c r="E322" s="28"/>
      <c r="F322" s="28"/>
      <c r="G322" s="34"/>
      <c r="H322" s="28"/>
    </row>
    <row r="323" spans="1:8" x14ac:dyDescent="0.2">
      <c r="A323" s="34"/>
      <c r="B323" s="28"/>
      <c r="C323" s="28"/>
      <c r="D323" s="34"/>
      <c r="E323" s="28"/>
      <c r="F323" s="28"/>
      <c r="G323" s="34"/>
      <c r="H323" s="28"/>
    </row>
    <row r="324" spans="1:8" x14ac:dyDescent="0.2">
      <c r="A324" s="34"/>
      <c r="B324" s="28"/>
      <c r="C324" s="28"/>
      <c r="D324" s="34"/>
      <c r="E324" s="28"/>
      <c r="F324" s="28"/>
      <c r="G324" s="34"/>
      <c r="H324" s="28"/>
    </row>
    <row r="325" spans="1:8" x14ac:dyDescent="0.2">
      <c r="A325" s="34"/>
      <c r="B325" s="28"/>
      <c r="C325" s="28"/>
      <c r="D325" s="34"/>
      <c r="E325" s="28"/>
      <c r="F325" s="28"/>
      <c r="G325" s="34"/>
      <c r="H325" s="28"/>
    </row>
    <row r="326" spans="1:8" x14ac:dyDescent="0.2">
      <c r="A326" s="34"/>
      <c r="B326" s="28"/>
      <c r="C326" s="28"/>
      <c r="D326" s="34"/>
      <c r="E326" s="28"/>
      <c r="F326" s="28"/>
      <c r="G326" s="34"/>
      <c r="H326" s="28"/>
    </row>
    <row r="327" spans="1:8" x14ac:dyDescent="0.2">
      <c r="A327" s="34"/>
      <c r="B327" s="28"/>
      <c r="C327" s="28"/>
      <c r="D327" s="34"/>
      <c r="E327" s="28"/>
      <c r="F327" s="28"/>
      <c r="G327" s="34"/>
      <c r="H327" s="28"/>
    </row>
    <row r="328" spans="1:8" x14ac:dyDescent="0.2">
      <c r="A328" s="34"/>
      <c r="B328" s="28"/>
      <c r="C328" s="28"/>
      <c r="D328" s="34"/>
      <c r="E328" s="28"/>
      <c r="F328" s="28"/>
      <c r="G328" s="34"/>
      <c r="H328" s="28"/>
    </row>
    <row r="329" spans="1:8" x14ac:dyDescent="0.2">
      <c r="A329" s="34"/>
      <c r="B329" s="28"/>
      <c r="C329" s="28"/>
      <c r="D329" s="34"/>
      <c r="E329" s="28"/>
      <c r="F329" s="28"/>
      <c r="G329" s="34"/>
      <c r="H329" s="28"/>
    </row>
    <row r="330" spans="1:8" x14ac:dyDescent="0.2">
      <c r="A330" s="34"/>
      <c r="B330" s="28"/>
      <c r="C330" s="28"/>
      <c r="D330" s="34"/>
      <c r="E330" s="28"/>
      <c r="F330" s="28"/>
      <c r="G330" s="34"/>
      <c r="H330" s="28"/>
    </row>
    <row r="331" spans="1:8" x14ac:dyDescent="0.2">
      <c r="A331" s="34"/>
      <c r="B331" s="28"/>
      <c r="C331" s="28"/>
      <c r="D331" s="34"/>
      <c r="E331" s="28"/>
      <c r="F331" s="28"/>
      <c r="G331" s="34"/>
      <c r="H331" s="28"/>
    </row>
    <row r="332" spans="1:8" x14ac:dyDescent="0.2">
      <c r="A332" s="34"/>
      <c r="B332" s="28"/>
      <c r="C332" s="28"/>
      <c r="D332" s="34"/>
      <c r="E332" s="28"/>
      <c r="F332" s="28"/>
      <c r="G332" s="34"/>
      <c r="H332" s="28"/>
    </row>
    <row r="333" spans="1:8" x14ac:dyDescent="0.2">
      <c r="A333" s="34"/>
      <c r="B333" s="28"/>
      <c r="C333" s="28"/>
      <c r="D333" s="34"/>
      <c r="E333" s="28"/>
      <c r="F333" s="28"/>
      <c r="G333" s="34"/>
      <c r="H333" s="28"/>
    </row>
    <row r="334" spans="1:8" x14ac:dyDescent="0.2">
      <c r="A334" s="34"/>
      <c r="B334" s="28"/>
      <c r="C334" s="28"/>
      <c r="D334" s="34"/>
      <c r="E334" s="28"/>
      <c r="F334" s="28"/>
      <c r="G334" s="34"/>
      <c r="H334" s="28"/>
    </row>
    <row r="335" spans="1:8" x14ac:dyDescent="0.2">
      <c r="A335" s="34"/>
      <c r="B335" s="28"/>
      <c r="C335" s="28"/>
      <c r="D335" s="34"/>
      <c r="E335" s="28"/>
      <c r="F335" s="28"/>
      <c r="G335" s="34"/>
      <c r="H335" s="28"/>
    </row>
    <row r="336" spans="1:8" x14ac:dyDescent="0.2">
      <c r="A336" s="34"/>
      <c r="B336" s="28"/>
      <c r="C336" s="28"/>
      <c r="D336" s="34"/>
      <c r="E336" s="28"/>
      <c r="F336" s="28"/>
      <c r="G336" s="34"/>
      <c r="H336" s="28"/>
    </row>
    <row r="337" spans="1:8" x14ac:dyDescent="0.2">
      <c r="A337" s="34"/>
      <c r="B337" s="28"/>
      <c r="C337" s="28"/>
      <c r="D337" s="34"/>
      <c r="E337" s="28"/>
      <c r="F337" s="28"/>
      <c r="G337" s="34"/>
      <c r="H337" s="28"/>
    </row>
    <row r="338" spans="1:8" x14ac:dyDescent="0.2">
      <c r="A338" s="34"/>
      <c r="B338" s="28"/>
      <c r="C338" s="28"/>
      <c r="D338" s="34"/>
      <c r="E338" s="28"/>
      <c r="F338" s="28"/>
      <c r="G338" s="34"/>
      <c r="H338" s="28"/>
    </row>
    <row r="339" spans="1:8" x14ac:dyDescent="0.2">
      <c r="A339" s="34"/>
      <c r="B339" s="28"/>
      <c r="C339" s="28"/>
      <c r="D339" s="34"/>
      <c r="E339" s="28"/>
      <c r="F339" s="28"/>
      <c r="G339" s="34"/>
      <c r="H339" s="28"/>
    </row>
    <row r="340" spans="1:8" x14ac:dyDescent="0.2">
      <c r="A340" s="34"/>
      <c r="B340" s="28"/>
      <c r="C340" s="28"/>
      <c r="D340" s="34"/>
      <c r="E340" s="28"/>
      <c r="F340" s="28"/>
      <c r="G340" s="34"/>
      <c r="H340" s="28"/>
    </row>
    <row r="341" spans="1:8" x14ac:dyDescent="0.2">
      <c r="A341" s="34"/>
      <c r="B341" s="28"/>
      <c r="C341" s="28"/>
      <c r="D341" s="34"/>
      <c r="E341" s="28"/>
      <c r="F341" s="28"/>
      <c r="G341" s="34"/>
      <c r="H341" s="28"/>
    </row>
    <row r="342" spans="1:8" x14ac:dyDescent="0.2">
      <c r="A342" s="34"/>
      <c r="B342" s="28"/>
      <c r="C342" s="28"/>
      <c r="D342" s="34"/>
      <c r="E342" s="28"/>
      <c r="F342" s="28"/>
      <c r="G342" s="34"/>
      <c r="H342" s="28"/>
    </row>
    <row r="343" spans="1:8" x14ac:dyDescent="0.2">
      <c r="A343" s="34"/>
      <c r="B343" s="28"/>
      <c r="C343" s="28"/>
      <c r="D343" s="34"/>
      <c r="E343" s="28"/>
      <c r="F343" s="28"/>
      <c r="G343" s="34"/>
      <c r="H343" s="28"/>
    </row>
    <row r="344" spans="1:8" x14ac:dyDescent="0.2">
      <c r="A344" s="34"/>
      <c r="B344" s="28"/>
      <c r="C344" s="28"/>
      <c r="D344" s="34"/>
      <c r="E344" s="28"/>
      <c r="F344" s="28"/>
      <c r="G344" s="34"/>
      <c r="H344" s="28"/>
    </row>
    <row r="345" spans="1:8" x14ac:dyDescent="0.2">
      <c r="A345" s="34"/>
      <c r="B345" s="28"/>
      <c r="C345" s="28"/>
      <c r="D345" s="34"/>
      <c r="E345" s="28"/>
      <c r="F345" s="28"/>
      <c r="G345" s="34"/>
      <c r="H345" s="28"/>
    </row>
    <row r="346" spans="1:8" x14ac:dyDescent="0.2">
      <c r="A346" s="34"/>
      <c r="B346" s="28"/>
      <c r="C346" s="28"/>
      <c r="D346" s="34"/>
      <c r="E346" s="28"/>
      <c r="F346" s="28"/>
      <c r="G346" s="34"/>
      <c r="H346" s="28"/>
    </row>
    <row r="347" spans="1:8" x14ac:dyDescent="0.2">
      <c r="A347" s="34"/>
      <c r="B347" s="28"/>
      <c r="C347" s="28"/>
      <c r="D347" s="34"/>
      <c r="E347" s="28"/>
      <c r="F347" s="28"/>
      <c r="G347" s="34"/>
      <c r="H347" s="28"/>
    </row>
    <row r="348" spans="1:8" x14ac:dyDescent="0.2">
      <c r="A348" s="34"/>
      <c r="B348" s="28"/>
      <c r="C348" s="28"/>
      <c r="D348" s="34"/>
      <c r="E348" s="28"/>
      <c r="F348" s="28"/>
      <c r="G348" s="34"/>
      <c r="H348" s="28"/>
    </row>
    <row r="349" spans="1:8" x14ac:dyDescent="0.2">
      <c r="A349" s="34"/>
      <c r="B349" s="28"/>
      <c r="C349" s="28"/>
      <c r="D349" s="34"/>
      <c r="E349" s="28"/>
      <c r="F349" s="28"/>
      <c r="G349" s="34"/>
      <c r="H349" s="28"/>
    </row>
    <row r="350" spans="1:8" x14ac:dyDescent="0.2">
      <c r="A350" s="34"/>
      <c r="B350" s="28"/>
      <c r="C350" s="28"/>
      <c r="D350" s="34"/>
      <c r="E350" s="28"/>
      <c r="F350" s="28"/>
      <c r="G350" s="34"/>
      <c r="H350" s="28"/>
    </row>
    <row r="351" spans="1:8" x14ac:dyDescent="0.2">
      <c r="A351" s="34"/>
      <c r="B351" s="28"/>
      <c r="C351" s="28"/>
      <c r="D351" s="34"/>
      <c r="E351" s="28"/>
      <c r="F351" s="28"/>
      <c r="G351" s="34"/>
      <c r="H351" s="28"/>
    </row>
    <row r="352" spans="1:8" x14ac:dyDescent="0.2">
      <c r="A352" s="34"/>
      <c r="B352" s="28"/>
      <c r="C352" s="28"/>
      <c r="D352" s="34"/>
      <c r="E352" s="28"/>
      <c r="F352" s="28"/>
      <c r="G352" s="34"/>
      <c r="H352" s="28"/>
    </row>
    <row r="353" spans="1:8" x14ac:dyDescent="0.2">
      <c r="A353" s="34"/>
      <c r="B353" s="28"/>
      <c r="C353" s="28"/>
      <c r="D353" s="34"/>
      <c r="E353" s="28"/>
      <c r="F353" s="28"/>
      <c r="G353" s="34"/>
      <c r="H353" s="28"/>
    </row>
    <row r="354" spans="1:8" x14ac:dyDescent="0.2">
      <c r="A354" s="34"/>
      <c r="B354" s="28"/>
      <c r="C354" s="28"/>
      <c r="D354" s="34"/>
      <c r="E354" s="28"/>
      <c r="F354" s="28"/>
      <c r="G354" s="34"/>
      <c r="H354" s="28"/>
    </row>
    <row r="355" spans="1:8" x14ac:dyDescent="0.2">
      <c r="A355" s="34"/>
      <c r="B355" s="28"/>
      <c r="C355" s="28"/>
      <c r="D355" s="34"/>
      <c r="E355" s="28"/>
      <c r="F355" s="28"/>
      <c r="G355" s="34"/>
      <c r="H355" s="28"/>
    </row>
    <row r="356" spans="1:8" x14ac:dyDescent="0.2">
      <c r="A356" s="34"/>
      <c r="B356" s="28"/>
      <c r="C356" s="28"/>
      <c r="D356" s="34"/>
      <c r="E356" s="28"/>
      <c r="F356" s="28"/>
      <c r="G356" s="34"/>
      <c r="H356" s="28"/>
    </row>
    <row r="357" spans="1:8" x14ac:dyDescent="0.2">
      <c r="A357" s="34"/>
      <c r="B357" s="28"/>
      <c r="C357" s="28"/>
      <c r="D357" s="34"/>
      <c r="E357" s="28"/>
      <c r="F357" s="28"/>
      <c r="G357" s="34"/>
      <c r="H357" s="28"/>
    </row>
    <row r="358" spans="1:8" x14ac:dyDescent="0.2">
      <c r="A358" s="34"/>
      <c r="B358" s="28"/>
      <c r="C358" s="28"/>
      <c r="D358" s="34"/>
      <c r="E358" s="28"/>
      <c r="F358" s="28"/>
      <c r="G358" s="34"/>
      <c r="H358" s="28"/>
    </row>
    <row r="359" spans="1:8" x14ac:dyDescent="0.2">
      <c r="A359" s="34"/>
      <c r="B359" s="28"/>
      <c r="C359" s="28"/>
      <c r="D359" s="34"/>
      <c r="E359" s="28"/>
      <c r="F359" s="28"/>
      <c r="G359" s="34"/>
      <c r="H359" s="28"/>
    </row>
    <row r="360" spans="1:8" x14ac:dyDescent="0.2">
      <c r="A360" s="34"/>
      <c r="B360" s="28"/>
      <c r="C360" s="28"/>
      <c r="D360" s="34"/>
      <c r="E360" s="28"/>
      <c r="F360" s="28"/>
      <c r="G360" s="34"/>
      <c r="H360" s="28"/>
    </row>
    <row r="361" spans="1:8" x14ac:dyDescent="0.2">
      <c r="A361" s="34"/>
      <c r="B361" s="28"/>
      <c r="C361" s="28"/>
      <c r="D361" s="34"/>
      <c r="E361" s="28"/>
      <c r="F361" s="28"/>
      <c r="G361" s="34"/>
      <c r="H361" s="28"/>
    </row>
    <row r="362" spans="1:8" x14ac:dyDescent="0.2">
      <c r="A362" s="34"/>
      <c r="B362" s="28"/>
      <c r="C362" s="28"/>
      <c r="D362" s="34"/>
      <c r="E362" s="28"/>
      <c r="F362" s="28"/>
      <c r="G362" s="34"/>
      <c r="H362" s="28"/>
    </row>
    <row r="363" spans="1:8" x14ac:dyDescent="0.2">
      <c r="A363" s="34"/>
      <c r="B363" s="28"/>
      <c r="C363" s="28"/>
      <c r="D363" s="34"/>
      <c r="E363" s="28"/>
      <c r="F363" s="28"/>
      <c r="G363" s="34"/>
      <c r="H363" s="28"/>
    </row>
    <row r="364" spans="1:8" x14ac:dyDescent="0.2">
      <c r="A364" s="34"/>
      <c r="B364" s="28"/>
      <c r="C364" s="28"/>
      <c r="D364" s="34"/>
      <c r="E364" s="28"/>
      <c r="F364" s="28"/>
      <c r="G364" s="34"/>
      <c r="H364" s="28"/>
    </row>
    <row r="365" spans="1:8" x14ac:dyDescent="0.2">
      <c r="A365" s="34"/>
      <c r="B365" s="28"/>
      <c r="C365" s="28"/>
      <c r="D365" s="34"/>
      <c r="E365" s="28"/>
      <c r="F365" s="28"/>
      <c r="G365" s="34"/>
      <c r="H365" s="28"/>
    </row>
    <row r="366" spans="1:8" x14ac:dyDescent="0.2">
      <c r="A366" s="34"/>
      <c r="B366" s="28"/>
      <c r="C366" s="28"/>
      <c r="D366" s="34"/>
      <c r="E366" s="28"/>
      <c r="F366" s="28"/>
      <c r="G366" s="34"/>
      <c r="H366" s="28"/>
    </row>
    <row r="367" spans="1:8" x14ac:dyDescent="0.2">
      <c r="A367" s="34"/>
      <c r="B367" s="28"/>
      <c r="C367" s="28"/>
      <c r="D367" s="34"/>
      <c r="E367" s="28"/>
      <c r="F367" s="28"/>
      <c r="G367" s="34"/>
      <c r="H367" s="28"/>
    </row>
    <row r="368" spans="1:8" x14ac:dyDescent="0.2">
      <c r="A368" s="34"/>
      <c r="B368" s="28"/>
      <c r="C368" s="28"/>
      <c r="D368" s="34"/>
      <c r="E368" s="28"/>
      <c r="F368" s="28"/>
      <c r="G368" s="34"/>
      <c r="H368" s="28"/>
    </row>
    <row r="369" spans="1:8" x14ac:dyDescent="0.2">
      <c r="A369" s="34"/>
      <c r="B369" s="28"/>
      <c r="C369" s="28"/>
      <c r="D369" s="34"/>
      <c r="E369" s="28"/>
      <c r="F369" s="28"/>
      <c r="G369" s="34"/>
      <c r="H369" s="28"/>
    </row>
    <row r="370" spans="1:8" x14ac:dyDescent="0.2">
      <c r="A370" s="34"/>
      <c r="B370" s="28"/>
      <c r="C370" s="28"/>
      <c r="D370" s="34"/>
      <c r="E370" s="28"/>
      <c r="F370" s="28"/>
      <c r="G370" s="34"/>
      <c r="H370" s="28"/>
    </row>
    <row r="371" spans="1:8" x14ac:dyDescent="0.2">
      <c r="A371" s="34"/>
      <c r="B371" s="28"/>
      <c r="C371" s="28"/>
      <c r="D371" s="34"/>
      <c r="E371" s="28"/>
      <c r="F371" s="28"/>
      <c r="G371" s="34"/>
      <c r="H371" s="28"/>
    </row>
    <row r="372" spans="1:8" x14ac:dyDescent="0.2">
      <c r="A372" s="34"/>
      <c r="B372" s="28"/>
      <c r="C372" s="28"/>
      <c r="D372" s="34"/>
      <c r="E372" s="28"/>
      <c r="F372" s="28"/>
      <c r="G372" s="34"/>
      <c r="H372" s="28"/>
    </row>
    <row r="373" spans="1:8" x14ac:dyDescent="0.2">
      <c r="A373" s="34"/>
      <c r="B373" s="28"/>
      <c r="C373" s="28"/>
      <c r="D373" s="34"/>
      <c r="E373" s="28"/>
      <c r="F373" s="28"/>
      <c r="G373" s="34"/>
      <c r="H373" s="28"/>
    </row>
    <row r="374" spans="1:8" x14ac:dyDescent="0.2">
      <c r="A374" s="34"/>
      <c r="B374" s="28"/>
      <c r="C374" s="28"/>
      <c r="D374" s="34"/>
      <c r="E374" s="28"/>
      <c r="F374" s="28"/>
      <c r="G374" s="34"/>
      <c r="H374" s="28"/>
    </row>
    <row r="375" spans="1:8" x14ac:dyDescent="0.2">
      <c r="A375" s="34"/>
      <c r="B375" s="28"/>
      <c r="C375" s="28"/>
      <c r="D375" s="34"/>
      <c r="E375" s="28"/>
      <c r="F375" s="28"/>
      <c r="G375" s="34"/>
      <c r="H375" s="28"/>
    </row>
    <row r="376" spans="1:8" x14ac:dyDescent="0.2">
      <c r="A376" s="34"/>
      <c r="B376" s="28"/>
      <c r="C376" s="28"/>
      <c r="D376" s="34"/>
      <c r="E376" s="28"/>
      <c r="F376" s="28"/>
      <c r="G376" s="34"/>
      <c r="H376" s="28"/>
    </row>
    <row r="377" spans="1:8" x14ac:dyDescent="0.2">
      <c r="A377" s="34"/>
      <c r="B377" s="28"/>
      <c r="C377" s="28"/>
      <c r="D377" s="34"/>
      <c r="E377" s="28"/>
      <c r="F377" s="28"/>
      <c r="G377" s="34"/>
      <c r="H377" s="28"/>
    </row>
    <row r="378" spans="1:8" x14ac:dyDescent="0.2">
      <c r="A378" s="34"/>
      <c r="B378" s="28"/>
      <c r="C378" s="28"/>
      <c r="D378" s="34"/>
      <c r="E378" s="28"/>
      <c r="F378" s="28"/>
      <c r="G378" s="34"/>
      <c r="H378" s="28"/>
    </row>
    <row r="379" spans="1:8" x14ac:dyDescent="0.2">
      <c r="A379" s="34"/>
      <c r="B379" s="28"/>
      <c r="C379" s="28"/>
      <c r="D379" s="34"/>
      <c r="E379" s="28"/>
      <c r="F379" s="28"/>
      <c r="G379" s="34"/>
      <c r="H379" s="28"/>
    </row>
    <row r="380" spans="1:8" x14ac:dyDescent="0.2">
      <c r="A380" s="34"/>
      <c r="B380" s="28"/>
      <c r="C380" s="28"/>
      <c r="D380" s="34"/>
      <c r="E380" s="28"/>
      <c r="F380" s="28"/>
      <c r="G380" s="34"/>
      <c r="H380" s="28"/>
    </row>
    <row r="381" spans="1:8" x14ac:dyDescent="0.2">
      <c r="A381" s="34"/>
      <c r="B381" s="28"/>
      <c r="C381" s="28"/>
      <c r="D381" s="34"/>
      <c r="E381" s="28"/>
      <c r="F381" s="28"/>
      <c r="G381" s="34"/>
      <c r="H381" s="28"/>
    </row>
    <row r="382" spans="1:8" x14ac:dyDescent="0.2">
      <c r="A382" s="34"/>
      <c r="B382" s="28"/>
      <c r="C382" s="28"/>
      <c r="D382" s="34"/>
      <c r="E382" s="28"/>
      <c r="F382" s="28"/>
      <c r="G382" s="34"/>
      <c r="H382" s="28"/>
    </row>
    <row r="383" spans="1:8" x14ac:dyDescent="0.2">
      <c r="A383" s="34"/>
      <c r="B383" s="28"/>
      <c r="C383" s="28"/>
      <c r="D383" s="34"/>
      <c r="E383" s="28"/>
      <c r="F383" s="28"/>
      <c r="G383" s="34"/>
      <c r="H383" s="28"/>
    </row>
    <row r="384" spans="1:8" x14ac:dyDescent="0.2">
      <c r="A384" s="34"/>
      <c r="B384" s="28"/>
      <c r="C384" s="28"/>
      <c r="D384" s="34"/>
      <c r="E384" s="28"/>
      <c r="F384" s="28"/>
      <c r="G384" s="34"/>
      <c r="H384" s="28"/>
    </row>
    <row r="385" spans="1:8" x14ac:dyDescent="0.2">
      <c r="A385" s="34"/>
      <c r="B385" s="28"/>
      <c r="C385" s="28"/>
      <c r="D385" s="34"/>
      <c r="E385" s="28"/>
      <c r="F385" s="28"/>
      <c r="G385" s="34"/>
      <c r="H385" s="28"/>
    </row>
    <row r="386" spans="1:8" x14ac:dyDescent="0.2">
      <c r="A386" s="34"/>
      <c r="B386" s="28"/>
      <c r="C386" s="28"/>
      <c r="D386" s="34"/>
      <c r="E386" s="28"/>
      <c r="F386" s="28"/>
      <c r="G386" s="34"/>
      <c r="H386" s="28"/>
    </row>
    <row r="387" spans="1:8" x14ac:dyDescent="0.2">
      <c r="A387" s="34"/>
      <c r="B387" s="28"/>
      <c r="C387" s="28"/>
      <c r="D387" s="34"/>
      <c r="E387" s="28"/>
      <c r="F387" s="28"/>
      <c r="G387" s="34"/>
      <c r="H387" s="28"/>
    </row>
    <row r="388" spans="1:8" x14ac:dyDescent="0.2">
      <c r="A388" s="34"/>
      <c r="B388" s="28"/>
      <c r="C388" s="28"/>
      <c r="D388" s="34"/>
      <c r="E388" s="28"/>
      <c r="F388" s="28"/>
      <c r="G388" s="34"/>
      <c r="H388" s="28"/>
    </row>
    <row r="389" spans="1:8" x14ac:dyDescent="0.2">
      <c r="A389" s="34"/>
      <c r="B389" s="28"/>
      <c r="C389" s="28"/>
      <c r="D389" s="34"/>
      <c r="E389" s="28"/>
      <c r="F389" s="28"/>
      <c r="G389" s="34"/>
      <c r="H389" s="28"/>
    </row>
    <row r="390" spans="1:8" x14ac:dyDescent="0.2">
      <c r="A390" s="34"/>
      <c r="B390" s="28"/>
      <c r="C390" s="28"/>
      <c r="D390" s="34"/>
      <c r="E390" s="28"/>
      <c r="F390" s="28"/>
      <c r="G390" s="34"/>
      <c r="H390" s="28"/>
    </row>
    <row r="391" spans="1:8" x14ac:dyDescent="0.2">
      <c r="A391" s="34"/>
      <c r="B391" s="28"/>
      <c r="C391" s="28"/>
      <c r="D391" s="34"/>
      <c r="E391" s="28"/>
      <c r="F391" s="28"/>
      <c r="G391" s="34"/>
      <c r="H391" s="28"/>
    </row>
    <row r="392" spans="1:8" x14ac:dyDescent="0.2">
      <c r="A392" s="34"/>
      <c r="B392" s="28"/>
      <c r="C392" s="28"/>
      <c r="D392" s="34"/>
      <c r="E392" s="28"/>
      <c r="F392" s="28"/>
      <c r="G392" s="34"/>
      <c r="H392" s="28"/>
    </row>
    <row r="393" spans="1:8" x14ac:dyDescent="0.2">
      <c r="A393" s="34"/>
      <c r="B393" s="28"/>
      <c r="C393" s="28"/>
      <c r="D393" s="34"/>
      <c r="E393" s="28"/>
      <c r="F393" s="28"/>
      <c r="G393" s="34"/>
      <c r="H393" s="28"/>
    </row>
    <row r="394" spans="1:8" x14ac:dyDescent="0.2">
      <c r="A394" s="34"/>
      <c r="B394" s="28"/>
      <c r="C394" s="28"/>
      <c r="D394" s="34"/>
      <c r="E394" s="28"/>
      <c r="F394" s="28"/>
      <c r="G394" s="34"/>
      <c r="H394" s="28"/>
    </row>
    <row r="395" spans="1:8" x14ac:dyDescent="0.2">
      <c r="A395" s="34"/>
      <c r="B395" s="28"/>
      <c r="C395" s="28"/>
      <c r="D395" s="34"/>
      <c r="E395" s="28"/>
      <c r="F395" s="28"/>
      <c r="G395" s="34"/>
      <c r="H395" s="28"/>
    </row>
    <row r="396" spans="1:8" x14ac:dyDescent="0.2">
      <c r="A396" s="34"/>
      <c r="B396" s="28"/>
      <c r="C396" s="28"/>
      <c r="D396" s="34"/>
      <c r="E396" s="28"/>
      <c r="F396" s="28"/>
      <c r="G396" s="34"/>
      <c r="H396" s="28"/>
    </row>
    <row r="397" spans="1:8" x14ac:dyDescent="0.2">
      <c r="A397" s="34"/>
      <c r="B397" s="28"/>
      <c r="C397" s="28"/>
      <c r="D397" s="34"/>
      <c r="E397" s="28"/>
      <c r="F397" s="28"/>
      <c r="G397" s="34"/>
      <c r="H397" s="28"/>
    </row>
    <row r="398" spans="1:8" x14ac:dyDescent="0.2">
      <c r="A398" s="34"/>
      <c r="B398" s="28"/>
      <c r="C398" s="28"/>
      <c r="D398" s="34"/>
      <c r="E398" s="28"/>
      <c r="F398" s="28"/>
      <c r="G398" s="34"/>
      <c r="H398" s="28"/>
    </row>
    <row r="399" spans="1:8" x14ac:dyDescent="0.2">
      <c r="A399" s="34"/>
      <c r="B399" s="28"/>
      <c r="C399" s="28"/>
      <c r="D399" s="34"/>
      <c r="E399" s="28"/>
      <c r="F399" s="28"/>
      <c r="G399" s="34"/>
      <c r="H399" s="28"/>
    </row>
    <row r="400" spans="1:8" x14ac:dyDescent="0.2">
      <c r="A400" s="34"/>
      <c r="B400" s="28"/>
      <c r="C400" s="28"/>
      <c r="D400" s="34"/>
      <c r="E400" s="28"/>
      <c r="F400" s="28"/>
      <c r="G400" s="34"/>
      <c r="H400" s="28"/>
    </row>
    <row r="401" spans="1:8" x14ac:dyDescent="0.2">
      <c r="A401" s="34"/>
      <c r="B401" s="28"/>
      <c r="C401" s="28"/>
      <c r="D401" s="34"/>
      <c r="E401" s="28"/>
      <c r="F401" s="28"/>
      <c r="G401" s="34"/>
      <c r="H401" s="28"/>
    </row>
    <row r="402" spans="1:8" x14ac:dyDescent="0.2">
      <c r="A402" s="34"/>
      <c r="B402" s="28"/>
      <c r="C402" s="28"/>
      <c r="D402" s="34"/>
      <c r="E402" s="28"/>
      <c r="F402" s="28"/>
      <c r="G402" s="34"/>
      <c r="H402" s="28"/>
    </row>
    <row r="403" spans="1:8" x14ac:dyDescent="0.2">
      <c r="A403" s="34"/>
      <c r="B403" s="28"/>
      <c r="C403" s="28"/>
      <c r="D403" s="34"/>
      <c r="E403" s="28"/>
      <c r="F403" s="28"/>
      <c r="G403" s="34"/>
      <c r="H403" s="28"/>
    </row>
    <row r="404" spans="1:8" x14ac:dyDescent="0.2">
      <c r="A404" s="34"/>
      <c r="B404" s="28"/>
      <c r="C404" s="28"/>
      <c r="D404" s="34"/>
      <c r="E404" s="28"/>
      <c r="F404" s="28"/>
      <c r="G404" s="34"/>
      <c r="H404" s="28"/>
    </row>
    <row r="405" spans="1:8" x14ac:dyDescent="0.2">
      <c r="A405" s="34"/>
      <c r="B405" s="28"/>
      <c r="C405" s="28"/>
      <c r="D405" s="34"/>
      <c r="E405" s="28"/>
      <c r="F405" s="28"/>
      <c r="G405" s="34"/>
      <c r="H405" s="28"/>
    </row>
    <row r="406" spans="1:8" x14ac:dyDescent="0.2">
      <c r="A406" s="34"/>
      <c r="B406" s="28"/>
      <c r="C406" s="28"/>
      <c r="D406" s="34"/>
      <c r="E406" s="28"/>
      <c r="F406" s="28"/>
      <c r="G406" s="34"/>
      <c r="H406" s="28"/>
    </row>
    <row r="407" spans="1:8" x14ac:dyDescent="0.2">
      <c r="A407" s="34"/>
      <c r="B407" s="28"/>
      <c r="C407" s="28"/>
      <c r="D407" s="34"/>
      <c r="E407" s="28"/>
      <c r="F407" s="28"/>
      <c r="G407" s="34"/>
      <c r="H407" s="28"/>
    </row>
    <row r="408" spans="1:8" x14ac:dyDescent="0.2">
      <c r="A408" s="34"/>
      <c r="B408" s="28"/>
      <c r="C408" s="28"/>
      <c r="D408" s="34"/>
      <c r="E408" s="28"/>
      <c r="F408" s="28"/>
      <c r="G408" s="34"/>
      <c r="H408" s="28"/>
    </row>
    <row r="409" spans="1:8" x14ac:dyDescent="0.2">
      <c r="A409" s="34"/>
      <c r="B409" s="28"/>
      <c r="C409" s="28"/>
      <c r="D409" s="34"/>
      <c r="E409" s="28"/>
      <c r="F409" s="28"/>
      <c r="G409" s="34"/>
      <c r="H409" s="28"/>
    </row>
    <row r="410" spans="1:8" x14ac:dyDescent="0.2">
      <c r="A410" s="34"/>
      <c r="B410" s="28"/>
      <c r="C410" s="28"/>
      <c r="D410" s="34"/>
      <c r="E410" s="28"/>
      <c r="F410" s="28"/>
      <c r="G410" s="34"/>
      <c r="H410" s="28"/>
    </row>
    <row r="411" spans="1:8" x14ac:dyDescent="0.2">
      <c r="A411" s="34"/>
      <c r="B411" s="28"/>
      <c r="C411" s="28"/>
      <c r="D411" s="34"/>
      <c r="E411" s="28"/>
      <c r="F411" s="28"/>
      <c r="G411" s="34"/>
      <c r="H411" s="28"/>
    </row>
    <row r="412" spans="1:8" x14ac:dyDescent="0.2">
      <c r="A412" s="34"/>
      <c r="B412" s="28"/>
      <c r="C412" s="28"/>
      <c r="D412" s="34"/>
      <c r="E412" s="28"/>
      <c r="F412" s="28"/>
      <c r="G412" s="34"/>
      <c r="H412" s="28"/>
    </row>
    <row r="413" spans="1:8" x14ac:dyDescent="0.2">
      <c r="A413" s="34"/>
      <c r="B413" s="28"/>
      <c r="C413" s="28"/>
      <c r="D413" s="34"/>
      <c r="E413" s="28"/>
      <c r="F413" s="28"/>
      <c r="G413" s="34"/>
      <c r="H413" s="28"/>
    </row>
    <row r="414" spans="1:8" x14ac:dyDescent="0.2">
      <c r="A414" s="34"/>
      <c r="B414" s="28"/>
      <c r="C414" s="28"/>
      <c r="D414" s="34"/>
      <c r="E414" s="28"/>
      <c r="F414" s="28"/>
      <c r="G414" s="34"/>
      <c r="H414" s="28"/>
    </row>
    <row r="415" spans="1:8" x14ac:dyDescent="0.2">
      <c r="A415" s="34"/>
      <c r="B415" s="28"/>
      <c r="C415" s="28"/>
      <c r="D415" s="34"/>
      <c r="E415" s="28"/>
      <c r="F415" s="28"/>
      <c r="G415" s="34"/>
      <c r="H415" s="28"/>
    </row>
    <row r="416" spans="1:8" x14ac:dyDescent="0.2">
      <c r="A416" s="34"/>
      <c r="B416" s="28"/>
      <c r="C416" s="28"/>
      <c r="D416" s="34"/>
      <c r="E416" s="28"/>
      <c r="F416" s="28"/>
      <c r="G416" s="34"/>
      <c r="H416" s="28"/>
    </row>
    <row r="417" spans="1:8" x14ac:dyDescent="0.2">
      <c r="A417" s="34"/>
      <c r="B417" s="28"/>
      <c r="C417" s="28"/>
      <c r="D417" s="34"/>
      <c r="E417" s="28"/>
      <c r="F417" s="28"/>
      <c r="G417" s="34"/>
      <c r="H417" s="28"/>
    </row>
    <row r="418" spans="1:8" x14ac:dyDescent="0.2">
      <c r="A418" s="34"/>
      <c r="B418" s="28"/>
      <c r="C418" s="28"/>
      <c r="D418" s="34"/>
      <c r="E418" s="28"/>
      <c r="F418" s="28"/>
      <c r="G418" s="34"/>
      <c r="H418" s="28"/>
    </row>
    <row r="419" spans="1:8" x14ac:dyDescent="0.2">
      <c r="A419" s="34"/>
      <c r="B419" s="28"/>
      <c r="C419" s="28"/>
      <c r="D419" s="34"/>
      <c r="E419" s="28"/>
      <c r="F419" s="28"/>
      <c r="G419" s="34"/>
      <c r="H419" s="28"/>
    </row>
    <row r="420" spans="1:8" x14ac:dyDescent="0.2">
      <c r="A420" s="34"/>
      <c r="B420" s="28"/>
      <c r="C420" s="28"/>
      <c r="D420" s="34"/>
      <c r="E420" s="28"/>
      <c r="F420" s="28"/>
      <c r="G420" s="34"/>
      <c r="H420" s="28"/>
    </row>
    <row r="421" spans="1:8" x14ac:dyDescent="0.2">
      <c r="A421" s="34"/>
      <c r="B421" s="28"/>
      <c r="C421" s="28"/>
      <c r="D421" s="34"/>
      <c r="E421" s="28"/>
      <c r="F421" s="28"/>
      <c r="G421" s="34"/>
      <c r="H421" s="28"/>
    </row>
    <row r="422" spans="1:8" x14ac:dyDescent="0.2">
      <c r="A422" s="34"/>
      <c r="B422" s="28"/>
      <c r="C422" s="28"/>
      <c r="D422" s="34"/>
      <c r="E422" s="28"/>
      <c r="F422" s="28"/>
      <c r="G422" s="34"/>
      <c r="H422" s="28"/>
    </row>
    <row r="423" spans="1:8" x14ac:dyDescent="0.2">
      <c r="A423" s="34"/>
      <c r="B423" s="28"/>
      <c r="C423" s="28"/>
      <c r="D423" s="34"/>
      <c r="E423" s="28"/>
      <c r="F423" s="28"/>
      <c r="G423" s="34"/>
      <c r="H423" s="28"/>
    </row>
    <row r="424" spans="1:8" x14ac:dyDescent="0.2">
      <c r="A424" s="34"/>
      <c r="B424" s="28"/>
      <c r="C424" s="28"/>
      <c r="D424" s="34"/>
      <c r="E424" s="28"/>
      <c r="F424" s="28"/>
      <c r="G424" s="34"/>
      <c r="H424" s="28"/>
    </row>
    <row r="425" spans="1:8" x14ac:dyDescent="0.2">
      <c r="A425" s="34"/>
      <c r="B425" s="28"/>
      <c r="C425" s="28"/>
      <c r="D425" s="34"/>
      <c r="E425" s="28"/>
      <c r="F425" s="28"/>
      <c r="G425" s="34"/>
      <c r="H425" s="28"/>
    </row>
    <row r="426" spans="1:8" x14ac:dyDescent="0.2">
      <c r="A426" s="34"/>
      <c r="B426" s="28"/>
      <c r="C426" s="28"/>
      <c r="D426" s="34"/>
      <c r="E426" s="28"/>
      <c r="F426" s="28"/>
      <c r="G426" s="34"/>
      <c r="H426" s="28"/>
    </row>
    <row r="427" spans="1:8" x14ac:dyDescent="0.2">
      <c r="A427" s="34"/>
      <c r="B427" s="28"/>
      <c r="C427" s="28"/>
      <c r="D427" s="34"/>
      <c r="E427" s="28"/>
      <c r="F427" s="28"/>
      <c r="G427" s="34"/>
      <c r="H427" s="28"/>
    </row>
    <row r="428" spans="1:8" x14ac:dyDescent="0.2">
      <c r="A428" s="34"/>
      <c r="B428" s="28"/>
      <c r="C428" s="28"/>
      <c r="D428" s="34"/>
      <c r="E428" s="28"/>
      <c r="F428" s="28"/>
      <c r="G428" s="34"/>
      <c r="H428" s="28"/>
    </row>
    <row r="429" spans="1:8" x14ac:dyDescent="0.2">
      <c r="A429" s="34"/>
      <c r="B429" s="28"/>
      <c r="C429" s="28"/>
      <c r="D429" s="34"/>
      <c r="E429" s="28"/>
      <c r="F429" s="28"/>
      <c r="G429" s="34"/>
      <c r="H429" s="28"/>
    </row>
    <row r="430" spans="1:8" x14ac:dyDescent="0.2">
      <c r="A430" s="34"/>
      <c r="B430" s="28"/>
      <c r="C430" s="28"/>
      <c r="D430" s="34"/>
      <c r="E430" s="28"/>
      <c r="F430" s="28"/>
      <c r="G430" s="34"/>
      <c r="H430" s="28"/>
    </row>
    <row r="431" spans="1:8" x14ac:dyDescent="0.2">
      <c r="A431" s="34"/>
      <c r="B431" s="28"/>
      <c r="C431" s="28"/>
      <c r="D431" s="34"/>
      <c r="E431" s="28"/>
      <c r="F431" s="28"/>
      <c r="G431" s="34"/>
      <c r="H431" s="28"/>
    </row>
    <row r="432" spans="1:8" x14ac:dyDescent="0.2">
      <c r="A432" s="34"/>
      <c r="B432" s="28"/>
      <c r="C432" s="28"/>
      <c r="D432" s="34"/>
      <c r="E432" s="28"/>
      <c r="F432" s="28"/>
      <c r="G432" s="34"/>
      <c r="H432" s="28"/>
    </row>
    <row r="433" spans="1:8" x14ac:dyDescent="0.2">
      <c r="A433" s="34"/>
      <c r="B433" s="28"/>
      <c r="C433" s="28"/>
      <c r="D433" s="34"/>
      <c r="E433" s="28"/>
      <c r="F433" s="28"/>
      <c r="G433" s="34"/>
      <c r="H433" s="28"/>
    </row>
    <row r="434" spans="1:8" x14ac:dyDescent="0.2">
      <c r="A434" s="34"/>
      <c r="B434" s="28"/>
      <c r="C434" s="28"/>
      <c r="D434" s="34"/>
      <c r="E434" s="28"/>
      <c r="F434" s="28"/>
      <c r="G434" s="34"/>
      <c r="H434" s="28"/>
    </row>
    <row r="435" spans="1:8" x14ac:dyDescent="0.2">
      <c r="A435" s="34"/>
      <c r="B435" s="28"/>
      <c r="C435" s="28"/>
      <c r="D435" s="34"/>
      <c r="E435" s="28"/>
      <c r="F435" s="28"/>
      <c r="G435" s="34"/>
      <c r="H435" s="28"/>
    </row>
    <row r="436" spans="1:8" x14ac:dyDescent="0.2">
      <c r="A436" s="34"/>
      <c r="B436" s="28"/>
      <c r="C436" s="28"/>
      <c r="D436" s="34"/>
      <c r="E436" s="28"/>
      <c r="F436" s="28"/>
      <c r="G436" s="34"/>
      <c r="H436" s="28"/>
    </row>
    <row r="437" spans="1:8" x14ac:dyDescent="0.2">
      <c r="A437" s="34"/>
      <c r="B437" s="28"/>
      <c r="C437" s="28"/>
      <c r="D437" s="34"/>
      <c r="E437" s="28"/>
      <c r="F437" s="28"/>
      <c r="G437" s="34"/>
      <c r="H437" s="28"/>
    </row>
    <row r="438" spans="1:8" x14ac:dyDescent="0.2">
      <c r="A438" s="34"/>
      <c r="B438" s="28"/>
      <c r="C438" s="28"/>
      <c r="D438" s="34"/>
      <c r="E438" s="28"/>
      <c r="F438" s="28"/>
      <c r="G438" s="34"/>
      <c r="H438" s="28"/>
    </row>
    <row r="439" spans="1:8" x14ac:dyDescent="0.2">
      <c r="A439" s="34"/>
      <c r="B439" s="28"/>
      <c r="C439" s="28"/>
      <c r="D439" s="34"/>
      <c r="E439" s="28"/>
      <c r="F439" s="28"/>
      <c r="G439" s="34"/>
      <c r="H439" s="28"/>
    </row>
    <row r="440" spans="1:8" x14ac:dyDescent="0.2">
      <c r="A440" s="34"/>
      <c r="B440" s="28"/>
      <c r="C440" s="28"/>
      <c r="D440" s="34"/>
      <c r="E440" s="28"/>
      <c r="F440" s="28"/>
      <c r="G440" s="34"/>
      <c r="H440" s="28"/>
    </row>
    <row r="441" spans="1:8" x14ac:dyDescent="0.2">
      <c r="A441" s="34"/>
      <c r="B441" s="28"/>
      <c r="C441" s="28"/>
      <c r="D441" s="34"/>
      <c r="E441" s="28"/>
      <c r="F441" s="28"/>
      <c r="G441" s="34"/>
      <c r="H441" s="28"/>
    </row>
    <row r="442" spans="1:8" x14ac:dyDescent="0.2">
      <c r="A442" s="34"/>
      <c r="B442" s="28"/>
      <c r="C442" s="28"/>
      <c r="D442" s="34"/>
      <c r="E442" s="28"/>
      <c r="F442" s="28"/>
      <c r="G442" s="34"/>
      <c r="H442" s="28"/>
    </row>
    <row r="443" spans="1:8" x14ac:dyDescent="0.2">
      <c r="A443" s="34"/>
      <c r="B443" s="28"/>
      <c r="C443" s="28"/>
      <c r="D443" s="34"/>
      <c r="E443" s="28"/>
      <c r="F443" s="28"/>
      <c r="G443" s="34"/>
      <c r="H443" s="28"/>
    </row>
    <row r="444" spans="1:8" x14ac:dyDescent="0.2">
      <c r="A444" s="34"/>
      <c r="B444" s="28"/>
      <c r="C444" s="28"/>
      <c r="D444" s="34"/>
      <c r="E444" s="28"/>
      <c r="F444" s="28"/>
      <c r="G444" s="34"/>
      <c r="H444" s="28"/>
    </row>
    <row r="445" spans="1:8" x14ac:dyDescent="0.2">
      <c r="A445" s="34"/>
      <c r="B445" s="28"/>
      <c r="C445" s="28"/>
      <c r="D445" s="34"/>
      <c r="E445" s="28"/>
      <c r="F445" s="28"/>
      <c r="G445" s="34"/>
      <c r="H445" s="28"/>
    </row>
    <row r="446" spans="1:8" x14ac:dyDescent="0.2">
      <c r="A446" s="34"/>
      <c r="B446" s="28"/>
      <c r="C446" s="28"/>
      <c r="D446" s="34"/>
      <c r="E446" s="28"/>
      <c r="F446" s="28"/>
      <c r="G446" s="34"/>
      <c r="H446" s="28"/>
    </row>
    <row r="447" spans="1:8" x14ac:dyDescent="0.2">
      <c r="A447" s="34"/>
      <c r="B447" s="28"/>
      <c r="C447" s="28"/>
      <c r="D447" s="34"/>
      <c r="E447" s="28"/>
      <c r="F447" s="28"/>
      <c r="G447" s="34"/>
      <c r="H447" s="28"/>
    </row>
    <row r="448" spans="1:8" x14ac:dyDescent="0.2">
      <c r="A448" s="34"/>
      <c r="B448" s="28"/>
      <c r="C448" s="28"/>
      <c r="D448" s="34"/>
      <c r="E448" s="28"/>
      <c r="F448" s="28"/>
      <c r="G448" s="34"/>
      <c r="H448" s="28"/>
    </row>
    <row r="449" spans="1:8" x14ac:dyDescent="0.2">
      <c r="A449" s="34"/>
      <c r="B449" s="28"/>
      <c r="C449" s="28"/>
      <c r="D449" s="34"/>
      <c r="E449" s="28"/>
      <c r="F449" s="28"/>
      <c r="G449" s="34"/>
      <c r="H449" s="28"/>
    </row>
    <row r="450" spans="1:8" x14ac:dyDescent="0.2">
      <c r="A450" s="34"/>
      <c r="B450" s="28"/>
      <c r="C450" s="28"/>
      <c r="D450" s="34"/>
      <c r="E450" s="28"/>
      <c r="F450" s="28"/>
      <c r="G450" s="34"/>
      <c r="H450" s="28"/>
    </row>
    <row r="451" spans="1:8" x14ac:dyDescent="0.2">
      <c r="A451" s="34"/>
      <c r="B451" s="28"/>
      <c r="C451" s="28"/>
      <c r="D451" s="34"/>
      <c r="E451" s="28"/>
      <c r="F451" s="28"/>
      <c r="G451" s="34"/>
      <c r="H451" s="28"/>
    </row>
    <row r="452" spans="1:8" x14ac:dyDescent="0.2">
      <c r="A452" s="34"/>
      <c r="B452" s="28"/>
      <c r="C452" s="28"/>
      <c r="D452" s="34"/>
      <c r="E452" s="28"/>
      <c r="F452" s="28"/>
      <c r="G452" s="34"/>
      <c r="H452" s="28"/>
    </row>
    <row r="453" spans="1:8" x14ac:dyDescent="0.2">
      <c r="A453" s="34"/>
      <c r="B453" s="28"/>
      <c r="C453" s="28"/>
      <c r="D453" s="34"/>
      <c r="E453" s="28"/>
      <c r="F453" s="28"/>
      <c r="G453" s="34"/>
      <c r="H453" s="28"/>
    </row>
    <row r="454" spans="1:8" x14ac:dyDescent="0.2">
      <c r="A454" s="34"/>
      <c r="B454" s="28"/>
      <c r="C454" s="28"/>
      <c r="D454" s="34"/>
      <c r="E454" s="28"/>
      <c r="F454" s="28"/>
      <c r="G454" s="34"/>
      <c r="H454" s="28"/>
    </row>
    <row r="455" spans="1:8" x14ac:dyDescent="0.2">
      <c r="A455" s="34"/>
      <c r="B455" s="28"/>
      <c r="C455" s="28"/>
      <c r="D455" s="34"/>
      <c r="E455" s="28"/>
      <c r="F455" s="28"/>
      <c r="G455" s="34"/>
      <c r="H455" s="28"/>
    </row>
    <row r="456" spans="1:8" x14ac:dyDescent="0.2">
      <c r="A456" s="34"/>
      <c r="B456" s="28"/>
      <c r="C456" s="28"/>
      <c r="D456" s="34"/>
      <c r="E456" s="28"/>
      <c r="F456" s="28"/>
      <c r="G456" s="34"/>
      <c r="H456" s="28"/>
    </row>
    <row r="457" spans="1:8" x14ac:dyDescent="0.2">
      <c r="A457" s="34"/>
      <c r="B457" s="28"/>
      <c r="C457" s="28"/>
      <c r="D457" s="34"/>
      <c r="E457" s="28"/>
      <c r="F457" s="28"/>
      <c r="G457" s="34"/>
      <c r="H457" s="28"/>
    </row>
    <row r="458" spans="1:8" x14ac:dyDescent="0.2">
      <c r="A458" s="34"/>
      <c r="B458" s="28"/>
      <c r="C458" s="28"/>
      <c r="D458" s="34"/>
      <c r="E458" s="28"/>
      <c r="F458" s="28"/>
      <c r="G458" s="34"/>
      <c r="H458" s="28"/>
    </row>
    <row r="459" spans="1:8" x14ac:dyDescent="0.2">
      <c r="A459" s="34"/>
      <c r="B459" s="28"/>
      <c r="C459" s="28"/>
      <c r="D459" s="34"/>
      <c r="E459" s="28"/>
      <c r="F459" s="28"/>
      <c r="G459" s="34"/>
      <c r="H459" s="28"/>
    </row>
    <row r="460" spans="1:8" x14ac:dyDescent="0.2">
      <c r="A460" s="34"/>
      <c r="B460" s="28"/>
      <c r="C460" s="28"/>
      <c r="D460" s="34"/>
      <c r="E460" s="28"/>
      <c r="F460" s="28"/>
      <c r="G460" s="34"/>
      <c r="H460" s="28"/>
    </row>
    <row r="461" spans="1:8" x14ac:dyDescent="0.2">
      <c r="A461" s="34"/>
      <c r="B461" s="28"/>
      <c r="C461" s="28"/>
      <c r="D461" s="34"/>
      <c r="E461" s="28"/>
      <c r="F461" s="28"/>
      <c r="G461" s="34"/>
      <c r="H461" s="28"/>
    </row>
    <row r="462" spans="1:8" x14ac:dyDescent="0.2">
      <c r="A462" s="34"/>
      <c r="B462" s="28"/>
      <c r="C462" s="28"/>
      <c r="D462" s="34"/>
      <c r="E462" s="28"/>
      <c r="F462" s="28"/>
      <c r="G462" s="34"/>
      <c r="H462" s="28"/>
    </row>
    <row r="463" spans="1:8" x14ac:dyDescent="0.2">
      <c r="A463" s="34"/>
      <c r="B463" s="28"/>
      <c r="C463" s="28"/>
      <c r="D463" s="34"/>
      <c r="E463" s="28"/>
      <c r="F463" s="28"/>
      <c r="G463" s="34"/>
      <c r="H463" s="28"/>
    </row>
    <row r="464" spans="1:8" x14ac:dyDescent="0.2">
      <c r="A464" s="34"/>
      <c r="B464" s="28"/>
      <c r="C464" s="28"/>
      <c r="D464" s="34"/>
      <c r="E464" s="28"/>
      <c r="F464" s="28"/>
      <c r="G464" s="34"/>
      <c r="H464" s="28"/>
    </row>
    <row r="465" spans="1:8" x14ac:dyDescent="0.2">
      <c r="A465" s="34"/>
      <c r="B465" s="28"/>
      <c r="C465" s="28"/>
      <c r="D465" s="34"/>
      <c r="E465" s="28"/>
      <c r="F465" s="28"/>
      <c r="G465" s="34"/>
      <c r="H465" s="28"/>
    </row>
    <row r="466" spans="1:8" x14ac:dyDescent="0.2">
      <c r="A466" s="34"/>
      <c r="B466" s="28"/>
      <c r="C466" s="28"/>
      <c r="D466" s="34"/>
      <c r="E466" s="28"/>
      <c r="F466" s="28"/>
      <c r="G466" s="34"/>
      <c r="H466" s="28"/>
    </row>
    <row r="467" spans="1:8" x14ac:dyDescent="0.2">
      <c r="A467" s="34"/>
      <c r="B467" s="28"/>
      <c r="C467" s="28"/>
      <c r="D467" s="34"/>
      <c r="E467" s="28"/>
      <c r="F467" s="28"/>
      <c r="G467" s="34"/>
      <c r="H467" s="28"/>
    </row>
    <row r="468" spans="1:8" x14ac:dyDescent="0.2">
      <c r="A468" s="34"/>
      <c r="B468" s="28"/>
      <c r="C468" s="28"/>
      <c r="D468" s="34"/>
      <c r="E468" s="28"/>
      <c r="F468" s="28"/>
      <c r="G468" s="34"/>
      <c r="H468" s="28"/>
    </row>
    <row r="469" spans="1:8" x14ac:dyDescent="0.2">
      <c r="A469" s="34"/>
      <c r="B469" s="28"/>
      <c r="C469" s="28"/>
      <c r="D469" s="34"/>
      <c r="E469" s="28"/>
      <c r="F469" s="28"/>
      <c r="G469" s="34"/>
      <c r="H469" s="28"/>
    </row>
    <row r="470" spans="1:8" x14ac:dyDescent="0.2">
      <c r="A470" s="34"/>
      <c r="B470" s="28"/>
      <c r="C470" s="28"/>
      <c r="D470" s="34"/>
      <c r="E470" s="28"/>
      <c r="F470" s="28"/>
      <c r="G470" s="34"/>
      <c r="H470" s="28"/>
    </row>
    <row r="471" spans="1:8" x14ac:dyDescent="0.2">
      <c r="A471" s="34"/>
      <c r="B471" s="28"/>
      <c r="C471" s="28"/>
      <c r="D471" s="34"/>
      <c r="E471" s="28"/>
      <c r="F471" s="28"/>
      <c r="G471" s="34"/>
      <c r="H471" s="28"/>
    </row>
    <row r="472" spans="1:8" x14ac:dyDescent="0.2">
      <c r="A472" s="34"/>
      <c r="B472" s="28"/>
      <c r="C472" s="28"/>
      <c r="D472" s="34"/>
      <c r="E472" s="28"/>
      <c r="F472" s="28"/>
      <c r="G472" s="34"/>
      <c r="H472" s="28"/>
    </row>
    <row r="473" spans="1:8" x14ac:dyDescent="0.2">
      <c r="A473" s="34"/>
      <c r="B473" s="28"/>
      <c r="C473" s="28"/>
      <c r="D473" s="34"/>
      <c r="E473" s="28"/>
      <c r="F473" s="28"/>
      <c r="G473" s="34"/>
      <c r="H473" s="28"/>
    </row>
    <row r="474" spans="1:8" x14ac:dyDescent="0.2">
      <c r="A474" s="34"/>
      <c r="B474" s="28"/>
      <c r="C474" s="28"/>
      <c r="D474" s="34"/>
      <c r="E474" s="28"/>
      <c r="F474" s="28"/>
      <c r="G474" s="34"/>
      <c r="H474" s="28"/>
    </row>
    <row r="475" spans="1:8" x14ac:dyDescent="0.2">
      <c r="A475" s="34"/>
      <c r="B475" s="28"/>
      <c r="C475" s="28"/>
      <c r="D475" s="34"/>
      <c r="E475" s="28"/>
      <c r="F475" s="28"/>
      <c r="G475" s="34"/>
      <c r="H475" s="28"/>
    </row>
    <row r="476" spans="1:8" x14ac:dyDescent="0.2">
      <c r="A476" s="34"/>
      <c r="B476" s="28"/>
      <c r="C476" s="28"/>
      <c r="D476" s="34"/>
      <c r="E476" s="28"/>
      <c r="F476" s="28"/>
      <c r="G476" s="34"/>
      <c r="H476" s="28"/>
    </row>
    <row r="477" spans="1:8" x14ac:dyDescent="0.2">
      <c r="A477" s="34"/>
      <c r="B477" s="28"/>
      <c r="C477" s="28"/>
      <c r="D477" s="34"/>
      <c r="E477" s="28"/>
      <c r="F477" s="28"/>
      <c r="G477" s="34"/>
      <c r="H477" s="28"/>
    </row>
    <row r="478" spans="1:8" x14ac:dyDescent="0.2">
      <c r="A478" s="34"/>
      <c r="B478" s="28"/>
      <c r="C478" s="28"/>
      <c r="D478" s="34"/>
      <c r="E478" s="28"/>
      <c r="F478" s="28"/>
      <c r="G478" s="34"/>
      <c r="H478" s="28"/>
    </row>
    <row r="479" spans="1:8" x14ac:dyDescent="0.2">
      <c r="A479" s="34"/>
      <c r="B479" s="28"/>
      <c r="C479" s="28"/>
      <c r="D479" s="34"/>
      <c r="E479" s="28"/>
      <c r="F479" s="28"/>
      <c r="G479" s="34"/>
      <c r="H479" s="28"/>
    </row>
    <row r="480" spans="1:8" x14ac:dyDescent="0.2">
      <c r="A480" s="34"/>
      <c r="B480" s="28"/>
      <c r="C480" s="28"/>
      <c r="D480" s="34"/>
      <c r="E480" s="28"/>
      <c r="F480" s="28"/>
      <c r="G480" s="34"/>
      <c r="H480" s="28"/>
    </row>
    <row r="481" spans="1:8" x14ac:dyDescent="0.2">
      <c r="A481" s="34"/>
      <c r="B481" s="28"/>
      <c r="C481" s="28"/>
      <c r="D481" s="34"/>
      <c r="E481" s="28"/>
      <c r="F481" s="28"/>
      <c r="G481" s="34"/>
      <c r="H481" s="28"/>
    </row>
    <row r="482" spans="1:8" x14ac:dyDescent="0.2">
      <c r="A482" s="34"/>
      <c r="B482" s="28"/>
      <c r="C482" s="28"/>
      <c r="D482" s="34"/>
      <c r="E482" s="28"/>
      <c r="F482" s="28"/>
      <c r="G482" s="34"/>
      <c r="H482" s="28"/>
    </row>
    <row r="483" spans="1:8" x14ac:dyDescent="0.2">
      <c r="A483" s="34"/>
      <c r="B483" s="28"/>
      <c r="C483" s="28"/>
      <c r="D483" s="34"/>
      <c r="E483" s="28"/>
      <c r="F483" s="28"/>
      <c r="G483" s="34"/>
      <c r="H483" s="28"/>
    </row>
    <row r="484" spans="1:8" x14ac:dyDescent="0.2">
      <c r="A484" s="34"/>
      <c r="B484" s="28"/>
      <c r="C484" s="28"/>
      <c r="D484" s="34"/>
      <c r="E484" s="28"/>
      <c r="F484" s="28"/>
      <c r="G484" s="34"/>
      <c r="H484" s="28"/>
    </row>
    <row r="485" spans="1:8" x14ac:dyDescent="0.2">
      <c r="A485" s="34"/>
      <c r="B485" s="28"/>
      <c r="C485" s="28"/>
      <c r="D485" s="34"/>
      <c r="E485" s="28"/>
      <c r="F485" s="28"/>
      <c r="G485" s="34"/>
      <c r="H485" s="28"/>
    </row>
    <row r="486" spans="1:8" x14ac:dyDescent="0.2">
      <c r="A486" s="34"/>
      <c r="B486" s="28"/>
      <c r="C486" s="28"/>
      <c r="D486" s="34"/>
      <c r="E486" s="28"/>
      <c r="F486" s="28"/>
      <c r="G486" s="34"/>
      <c r="H486" s="28"/>
    </row>
    <row r="487" spans="1:8" x14ac:dyDescent="0.2">
      <c r="A487" s="34"/>
      <c r="B487" s="28"/>
      <c r="C487" s="28"/>
      <c r="D487" s="34"/>
      <c r="E487" s="28"/>
      <c r="F487" s="28"/>
      <c r="G487" s="34"/>
      <c r="H487" s="28"/>
    </row>
    <row r="488" spans="1:8" x14ac:dyDescent="0.2">
      <c r="A488" s="34"/>
      <c r="B488" s="28"/>
      <c r="C488" s="28"/>
      <c r="D488" s="34"/>
      <c r="E488" s="28"/>
      <c r="F488" s="28"/>
      <c r="G488" s="34"/>
      <c r="H488" s="28"/>
    </row>
    <row r="489" spans="1:8" x14ac:dyDescent="0.2">
      <c r="A489" s="34"/>
      <c r="B489" s="28"/>
      <c r="C489" s="28"/>
      <c r="D489" s="34"/>
      <c r="E489" s="28"/>
      <c r="F489" s="28"/>
      <c r="G489" s="34"/>
      <c r="H489" s="28"/>
    </row>
    <row r="490" spans="1:8" x14ac:dyDescent="0.2">
      <c r="A490" s="34"/>
      <c r="B490" s="28"/>
      <c r="C490" s="28"/>
      <c r="D490" s="34"/>
      <c r="E490" s="28"/>
      <c r="F490" s="28"/>
      <c r="G490" s="34"/>
      <c r="H490" s="28"/>
    </row>
    <row r="491" spans="1:8" x14ac:dyDescent="0.2">
      <c r="A491" s="34"/>
      <c r="B491" s="28"/>
      <c r="C491" s="28"/>
      <c r="D491" s="34"/>
      <c r="E491" s="28"/>
      <c r="F491" s="28"/>
      <c r="G491" s="34"/>
      <c r="H491" s="28"/>
    </row>
    <row r="492" spans="1:8" x14ac:dyDescent="0.2">
      <c r="A492" s="34"/>
      <c r="B492" s="28"/>
      <c r="C492" s="28"/>
      <c r="D492" s="34"/>
      <c r="E492" s="28"/>
      <c r="F492" s="28"/>
      <c r="G492" s="34"/>
      <c r="H492" s="28"/>
    </row>
    <row r="493" spans="1:8" x14ac:dyDescent="0.2">
      <c r="A493" s="34"/>
      <c r="B493" s="28"/>
      <c r="C493" s="28"/>
      <c r="D493" s="34"/>
      <c r="E493" s="28"/>
      <c r="F493" s="28"/>
      <c r="G493" s="34"/>
      <c r="H493" s="28"/>
    </row>
    <row r="494" spans="1:8" x14ac:dyDescent="0.2">
      <c r="A494" s="34"/>
      <c r="B494" s="28"/>
      <c r="C494" s="28"/>
      <c r="D494" s="34"/>
      <c r="E494" s="28"/>
      <c r="F494" s="28"/>
      <c r="G494" s="34"/>
      <c r="H494" s="28"/>
    </row>
    <row r="495" spans="1:8" x14ac:dyDescent="0.2">
      <c r="A495" s="34"/>
      <c r="B495" s="28"/>
      <c r="C495" s="28"/>
      <c r="D495" s="34"/>
      <c r="E495" s="28"/>
      <c r="F495" s="28"/>
      <c r="G495" s="34"/>
      <c r="H495" s="28"/>
    </row>
    <row r="496" spans="1:8" x14ac:dyDescent="0.2">
      <c r="A496" s="34"/>
      <c r="B496" s="28"/>
      <c r="C496" s="28"/>
      <c r="D496" s="34"/>
      <c r="E496" s="28"/>
      <c r="F496" s="28"/>
      <c r="G496" s="34"/>
      <c r="H496" s="28"/>
    </row>
    <row r="497" spans="1:8" x14ac:dyDescent="0.2">
      <c r="A497" s="34"/>
      <c r="B497" s="28"/>
      <c r="C497" s="28"/>
      <c r="D497" s="34"/>
      <c r="E497" s="28"/>
      <c r="F497" s="28"/>
      <c r="G497" s="34"/>
      <c r="H497" s="28"/>
    </row>
    <row r="498" spans="1:8" x14ac:dyDescent="0.2">
      <c r="A498" s="34"/>
      <c r="B498" s="28"/>
      <c r="C498" s="28"/>
      <c r="D498" s="34"/>
      <c r="E498" s="28"/>
      <c r="F498" s="28"/>
      <c r="G498" s="34"/>
      <c r="H498" s="28"/>
    </row>
    <row r="499" spans="1:8" x14ac:dyDescent="0.2">
      <c r="A499" s="34"/>
      <c r="B499" s="28"/>
      <c r="C499" s="28"/>
      <c r="D499" s="34"/>
      <c r="E499" s="28"/>
      <c r="F499" s="28"/>
      <c r="G499" s="34"/>
      <c r="H499" s="28"/>
    </row>
    <row r="500" spans="1:8" x14ac:dyDescent="0.2">
      <c r="A500" s="34"/>
      <c r="B500" s="28"/>
      <c r="C500" s="28"/>
      <c r="D500" s="34"/>
      <c r="E500" s="28"/>
      <c r="F500" s="28"/>
      <c r="G500" s="34"/>
      <c r="H500" s="28"/>
    </row>
    <row r="501" spans="1:8" x14ac:dyDescent="0.2">
      <c r="A501" s="34"/>
      <c r="B501" s="28"/>
      <c r="C501" s="28"/>
      <c r="D501" s="34"/>
      <c r="E501" s="28"/>
      <c r="F501" s="28"/>
      <c r="G501" s="34"/>
      <c r="H501" s="28"/>
    </row>
    <row r="502" spans="1:8" x14ac:dyDescent="0.2">
      <c r="A502" s="34"/>
      <c r="B502" s="28"/>
      <c r="C502" s="28"/>
      <c r="D502" s="34"/>
      <c r="E502" s="28"/>
      <c r="F502" s="28"/>
      <c r="G502" s="34"/>
      <c r="H502" s="28"/>
    </row>
    <row r="503" spans="1:8" x14ac:dyDescent="0.2">
      <c r="A503" s="34"/>
      <c r="B503" s="28"/>
      <c r="C503" s="28"/>
      <c r="D503" s="34"/>
      <c r="E503" s="28"/>
      <c r="F503" s="28"/>
      <c r="G503" s="34"/>
      <c r="H503" s="28"/>
    </row>
    <row r="504" spans="1:8" x14ac:dyDescent="0.2">
      <c r="A504" s="34"/>
      <c r="B504" s="28"/>
      <c r="C504" s="28"/>
      <c r="D504" s="34"/>
      <c r="E504" s="28"/>
      <c r="F504" s="28"/>
      <c r="G504" s="34"/>
      <c r="H504" s="28"/>
    </row>
    <row r="505" spans="1:8" x14ac:dyDescent="0.2">
      <c r="A505" s="34"/>
      <c r="B505" s="28"/>
      <c r="C505" s="28"/>
      <c r="D505" s="34"/>
      <c r="E505" s="28"/>
      <c r="F505" s="28"/>
      <c r="G505" s="34"/>
      <c r="H505" s="28"/>
    </row>
    <row r="506" spans="1:8" x14ac:dyDescent="0.2">
      <c r="A506" s="34"/>
      <c r="B506" s="28"/>
      <c r="C506" s="28"/>
      <c r="D506" s="34"/>
      <c r="E506" s="28"/>
      <c r="F506" s="28"/>
      <c r="G506" s="34"/>
      <c r="H506" s="28"/>
    </row>
    <row r="507" spans="1:8" x14ac:dyDescent="0.2">
      <c r="A507" s="34"/>
      <c r="B507" s="28"/>
      <c r="C507" s="28"/>
      <c r="D507" s="34"/>
      <c r="E507" s="28"/>
      <c r="F507" s="28"/>
      <c r="G507" s="34"/>
      <c r="H507" s="28"/>
    </row>
    <row r="508" spans="1:8" x14ac:dyDescent="0.2">
      <c r="A508" s="34"/>
      <c r="B508" s="28"/>
      <c r="C508" s="28"/>
      <c r="D508" s="34"/>
      <c r="E508" s="28"/>
      <c r="F508" s="28"/>
      <c r="G508" s="34"/>
      <c r="H508" s="28"/>
    </row>
    <row r="509" spans="1:8" x14ac:dyDescent="0.2">
      <c r="A509" s="34"/>
      <c r="B509" s="28"/>
      <c r="C509" s="28"/>
      <c r="D509" s="34"/>
      <c r="E509" s="28"/>
      <c r="F509" s="28"/>
      <c r="G509" s="34"/>
      <c r="H509" s="28"/>
    </row>
    <row r="510" spans="1:8" x14ac:dyDescent="0.2">
      <c r="A510" s="34"/>
      <c r="B510" s="28"/>
      <c r="C510" s="28"/>
      <c r="D510" s="34"/>
      <c r="E510" s="28"/>
      <c r="F510" s="28"/>
      <c r="G510" s="34"/>
      <c r="H510" s="28"/>
    </row>
    <row r="511" spans="1:8" x14ac:dyDescent="0.2">
      <c r="A511" s="34"/>
      <c r="B511" s="28"/>
      <c r="C511" s="28"/>
      <c r="D511" s="34"/>
      <c r="E511" s="28"/>
      <c r="F511" s="28"/>
      <c r="G511" s="34"/>
      <c r="H511" s="28"/>
    </row>
    <row r="512" spans="1:8" x14ac:dyDescent="0.2">
      <c r="A512" s="34"/>
      <c r="B512" s="28"/>
      <c r="C512" s="28"/>
      <c r="D512" s="34"/>
      <c r="E512" s="28"/>
      <c r="F512" s="28"/>
      <c r="G512" s="34"/>
      <c r="H512" s="28"/>
    </row>
    <row r="513" spans="1:8" x14ac:dyDescent="0.2">
      <c r="A513" s="34"/>
      <c r="B513" s="28"/>
      <c r="C513" s="28"/>
      <c r="D513" s="34"/>
      <c r="E513" s="28"/>
      <c r="F513" s="28"/>
      <c r="G513" s="34"/>
      <c r="H513" s="28"/>
    </row>
    <row r="514" spans="1:8" x14ac:dyDescent="0.2">
      <c r="A514" s="34"/>
      <c r="B514" s="28"/>
      <c r="C514" s="28"/>
      <c r="D514" s="34"/>
      <c r="E514" s="28"/>
      <c r="F514" s="28"/>
      <c r="G514" s="34"/>
      <c r="H514" s="28"/>
    </row>
    <row r="515" spans="1:8" x14ac:dyDescent="0.2">
      <c r="A515" s="34"/>
      <c r="B515" s="28"/>
      <c r="C515" s="28"/>
      <c r="D515" s="34"/>
      <c r="E515" s="28"/>
      <c r="F515" s="28"/>
      <c r="G515" s="34"/>
      <c r="H515" s="28"/>
    </row>
    <row r="516" spans="1:8" x14ac:dyDescent="0.2">
      <c r="A516" s="34"/>
      <c r="B516" s="28"/>
      <c r="C516" s="28"/>
      <c r="D516" s="34"/>
      <c r="E516" s="28"/>
      <c r="F516" s="28"/>
      <c r="G516" s="34"/>
      <c r="H516" s="28"/>
    </row>
    <row r="517" spans="1:8" x14ac:dyDescent="0.2">
      <c r="A517" s="34"/>
      <c r="B517" s="28"/>
      <c r="C517" s="28"/>
      <c r="D517" s="34"/>
      <c r="E517" s="28"/>
      <c r="F517" s="28"/>
      <c r="G517" s="34"/>
      <c r="H517" s="28"/>
    </row>
    <row r="518" spans="1:8" x14ac:dyDescent="0.2">
      <c r="A518" s="34"/>
      <c r="B518" s="28"/>
      <c r="C518" s="28"/>
      <c r="D518" s="34"/>
      <c r="E518" s="28"/>
      <c r="F518" s="28"/>
      <c r="G518" s="34"/>
      <c r="H518" s="28"/>
    </row>
    <row r="519" spans="1:8" x14ac:dyDescent="0.2">
      <c r="A519" s="34"/>
      <c r="B519" s="28"/>
      <c r="C519" s="28"/>
      <c r="D519" s="34"/>
      <c r="E519" s="28"/>
      <c r="F519" s="28"/>
      <c r="G519" s="34"/>
      <c r="H519" s="28"/>
    </row>
    <row r="520" spans="1:8" x14ac:dyDescent="0.2">
      <c r="A520" s="34"/>
      <c r="B520" s="28"/>
      <c r="C520" s="28"/>
      <c r="D520" s="34"/>
      <c r="E520" s="28"/>
      <c r="F520" s="28"/>
      <c r="G520" s="34"/>
      <c r="H520" s="28"/>
    </row>
    <row r="521" spans="1:8" x14ac:dyDescent="0.2">
      <c r="A521" s="34"/>
      <c r="B521" s="28"/>
      <c r="C521" s="28"/>
      <c r="D521" s="34"/>
      <c r="E521" s="28"/>
      <c r="F521" s="28"/>
      <c r="G521" s="34"/>
      <c r="H521" s="28"/>
    </row>
    <row r="522" spans="1:8" x14ac:dyDescent="0.2">
      <c r="A522" s="34"/>
      <c r="B522" s="28"/>
      <c r="C522" s="28"/>
      <c r="D522" s="34"/>
      <c r="E522" s="28"/>
      <c r="F522" s="28"/>
      <c r="G522" s="34"/>
      <c r="H522" s="28"/>
    </row>
    <row r="523" spans="1:8" x14ac:dyDescent="0.2">
      <c r="A523" s="34"/>
      <c r="B523" s="28"/>
      <c r="C523" s="28"/>
      <c r="D523" s="34"/>
      <c r="E523" s="28"/>
      <c r="F523" s="28"/>
      <c r="G523" s="34"/>
      <c r="H523" s="28"/>
    </row>
    <row r="524" spans="1:8" x14ac:dyDescent="0.2">
      <c r="A524" s="34"/>
      <c r="B524" s="28"/>
      <c r="C524" s="28"/>
      <c r="D524" s="34"/>
      <c r="E524" s="28"/>
      <c r="F524" s="28"/>
      <c r="G524" s="34"/>
      <c r="H524" s="28"/>
    </row>
    <row r="525" spans="1:8" x14ac:dyDescent="0.2">
      <c r="A525" s="34"/>
      <c r="B525" s="28"/>
      <c r="C525" s="28"/>
      <c r="D525" s="34"/>
      <c r="E525" s="28"/>
      <c r="F525" s="28"/>
      <c r="G525" s="34"/>
      <c r="H525" s="28"/>
    </row>
    <row r="526" spans="1:8" x14ac:dyDescent="0.2">
      <c r="A526" s="34"/>
      <c r="B526" s="28"/>
      <c r="C526" s="28"/>
      <c r="D526" s="34"/>
      <c r="E526" s="28"/>
      <c r="F526" s="28"/>
      <c r="G526" s="34"/>
      <c r="H526" s="28"/>
    </row>
    <row r="527" spans="1:8" x14ac:dyDescent="0.2">
      <c r="A527" s="34"/>
      <c r="B527" s="28"/>
      <c r="C527" s="28"/>
      <c r="D527" s="34"/>
      <c r="E527" s="28"/>
      <c r="F527" s="28"/>
      <c r="G527" s="34"/>
      <c r="H527" s="28"/>
    </row>
    <row r="528" spans="1:8" x14ac:dyDescent="0.2">
      <c r="A528" s="34"/>
      <c r="B528" s="28"/>
      <c r="C528" s="28"/>
      <c r="D528" s="34"/>
      <c r="E528" s="28"/>
      <c r="F528" s="28"/>
      <c r="G528" s="34"/>
      <c r="H528" s="28"/>
    </row>
    <row r="529" spans="1:8" x14ac:dyDescent="0.2">
      <c r="A529" s="34"/>
      <c r="B529" s="28"/>
      <c r="C529" s="28"/>
      <c r="D529" s="34"/>
      <c r="E529" s="28"/>
      <c r="F529" s="28"/>
      <c r="G529" s="34"/>
      <c r="H529" s="28"/>
    </row>
    <row r="530" spans="1:8" x14ac:dyDescent="0.2">
      <c r="A530" s="34"/>
      <c r="B530" s="28"/>
      <c r="C530" s="28"/>
      <c r="D530" s="34"/>
      <c r="E530" s="28"/>
      <c r="F530" s="28"/>
      <c r="G530" s="34"/>
      <c r="H530" s="28"/>
    </row>
    <row r="531" spans="1:8" x14ac:dyDescent="0.2">
      <c r="A531" s="34"/>
      <c r="B531" s="28"/>
      <c r="C531" s="28"/>
      <c r="D531" s="34"/>
      <c r="E531" s="28"/>
      <c r="F531" s="28"/>
      <c r="G531" s="34"/>
      <c r="H531" s="28"/>
    </row>
    <row r="532" spans="1:8" x14ac:dyDescent="0.2">
      <c r="A532" s="34"/>
      <c r="B532" s="28"/>
      <c r="C532" s="28"/>
      <c r="D532" s="34"/>
      <c r="E532" s="28"/>
      <c r="F532" s="28"/>
      <c r="G532" s="34"/>
      <c r="H532" s="28"/>
    </row>
    <row r="533" spans="1:8" x14ac:dyDescent="0.2">
      <c r="A533" s="34"/>
      <c r="B533" s="28"/>
      <c r="C533" s="28"/>
      <c r="D533" s="34"/>
      <c r="E533" s="28"/>
      <c r="F533" s="28"/>
      <c r="G533" s="34"/>
      <c r="H533" s="28"/>
    </row>
    <row r="534" spans="1:8" x14ac:dyDescent="0.2">
      <c r="A534" s="34"/>
      <c r="B534" s="28"/>
      <c r="C534" s="28"/>
      <c r="D534" s="34"/>
      <c r="E534" s="28"/>
      <c r="F534" s="28"/>
      <c r="G534" s="34"/>
      <c r="H534" s="28"/>
    </row>
    <row r="535" spans="1:8" x14ac:dyDescent="0.2">
      <c r="A535" s="34"/>
      <c r="B535" s="28"/>
      <c r="C535" s="28"/>
      <c r="D535" s="34"/>
      <c r="E535" s="28"/>
      <c r="F535" s="28"/>
      <c r="G535" s="34"/>
      <c r="H535" s="28"/>
    </row>
    <row r="536" spans="1:8" x14ac:dyDescent="0.2">
      <c r="A536" s="34"/>
      <c r="B536" s="28"/>
      <c r="C536" s="28"/>
      <c r="D536" s="34"/>
      <c r="E536" s="28"/>
      <c r="F536" s="28"/>
      <c r="G536" s="34"/>
      <c r="H536" s="28"/>
    </row>
    <row r="537" spans="1:8" x14ac:dyDescent="0.2">
      <c r="A537" s="34"/>
      <c r="B537" s="28"/>
      <c r="C537" s="28"/>
      <c r="D537" s="34"/>
      <c r="E537" s="28"/>
      <c r="F537" s="28"/>
      <c r="G537" s="34"/>
      <c r="H537" s="28"/>
    </row>
    <row r="538" spans="1:8" x14ac:dyDescent="0.2">
      <c r="A538" s="34"/>
      <c r="B538" s="28"/>
      <c r="C538" s="28"/>
      <c r="D538" s="34"/>
      <c r="E538" s="28"/>
      <c r="F538" s="28"/>
      <c r="G538" s="34"/>
      <c r="H538" s="28"/>
    </row>
    <row r="539" spans="1:8" x14ac:dyDescent="0.2">
      <c r="A539" s="34"/>
      <c r="B539" s="28"/>
      <c r="C539" s="28"/>
      <c r="D539" s="34"/>
      <c r="E539" s="28"/>
      <c r="F539" s="28"/>
      <c r="G539" s="34"/>
      <c r="H539" s="28"/>
    </row>
    <row r="540" spans="1:8" x14ac:dyDescent="0.2">
      <c r="A540" s="34"/>
      <c r="B540" s="28"/>
      <c r="C540" s="28"/>
      <c r="D540" s="34"/>
      <c r="E540" s="28"/>
      <c r="F540" s="28"/>
      <c r="G540" s="34"/>
      <c r="H540" s="28"/>
    </row>
    <row r="541" spans="1:8" x14ac:dyDescent="0.2">
      <c r="A541" s="34"/>
      <c r="B541" s="28"/>
      <c r="C541" s="28"/>
      <c r="D541" s="34"/>
      <c r="E541" s="28"/>
      <c r="F541" s="28"/>
      <c r="G541" s="34"/>
      <c r="H541" s="28"/>
    </row>
    <row r="542" spans="1:8" x14ac:dyDescent="0.2">
      <c r="A542" s="34"/>
      <c r="B542" s="28"/>
      <c r="C542" s="28"/>
      <c r="D542" s="34"/>
      <c r="E542" s="28"/>
      <c r="F542" s="28"/>
      <c r="G542" s="34"/>
      <c r="H542" s="28"/>
    </row>
    <row r="543" spans="1:8" x14ac:dyDescent="0.2">
      <c r="A543" s="34"/>
      <c r="B543" s="28"/>
      <c r="C543" s="28"/>
      <c r="D543" s="34"/>
      <c r="E543" s="28"/>
      <c r="F543" s="28"/>
      <c r="G543" s="34"/>
      <c r="H543" s="28"/>
    </row>
    <row r="544" spans="1:8" x14ac:dyDescent="0.2">
      <c r="A544" s="34"/>
      <c r="B544" s="28"/>
      <c r="C544" s="28"/>
      <c r="D544" s="34"/>
      <c r="E544" s="28"/>
      <c r="F544" s="28"/>
      <c r="G544" s="34"/>
      <c r="H544" s="28"/>
    </row>
    <row r="545" spans="1:8" x14ac:dyDescent="0.2">
      <c r="A545" s="34"/>
      <c r="B545" s="28"/>
      <c r="C545" s="28"/>
      <c r="D545" s="34"/>
      <c r="E545" s="28"/>
      <c r="F545" s="28"/>
      <c r="G545" s="34"/>
      <c r="H545" s="28"/>
    </row>
    <row r="546" spans="1:8" x14ac:dyDescent="0.2">
      <c r="A546" s="34"/>
      <c r="B546" s="28"/>
      <c r="C546" s="28"/>
      <c r="D546" s="34"/>
      <c r="E546" s="28"/>
      <c r="F546" s="28"/>
      <c r="G546" s="34"/>
      <c r="H546" s="28"/>
    </row>
    <row r="547" spans="1:8" x14ac:dyDescent="0.2">
      <c r="A547" s="34"/>
      <c r="B547" s="28"/>
      <c r="C547" s="28"/>
      <c r="D547" s="34"/>
      <c r="E547" s="28"/>
      <c r="F547" s="28"/>
      <c r="G547" s="34"/>
      <c r="H547" s="28"/>
    </row>
    <row r="548" spans="1:8" x14ac:dyDescent="0.2">
      <c r="A548" s="34"/>
      <c r="B548" s="28"/>
      <c r="C548" s="28"/>
      <c r="D548" s="34"/>
      <c r="E548" s="28"/>
      <c r="F548" s="28"/>
      <c r="G548" s="34"/>
      <c r="H548" s="28"/>
    </row>
    <row r="549" spans="1:8" x14ac:dyDescent="0.2">
      <c r="A549" s="34"/>
      <c r="B549" s="28"/>
      <c r="C549" s="28"/>
      <c r="D549" s="34"/>
      <c r="E549" s="28"/>
      <c r="F549" s="28"/>
      <c r="G549" s="34"/>
      <c r="H549" s="28"/>
    </row>
    <row r="550" spans="1:8" x14ac:dyDescent="0.2">
      <c r="A550" s="34"/>
      <c r="B550" s="28"/>
      <c r="C550" s="28"/>
      <c r="D550" s="34"/>
      <c r="E550" s="28"/>
      <c r="F550" s="28"/>
      <c r="G550" s="34"/>
      <c r="H550" s="28"/>
    </row>
    <row r="551" spans="1:8" x14ac:dyDescent="0.2">
      <c r="A551" s="34"/>
      <c r="B551" s="28"/>
      <c r="C551" s="28"/>
      <c r="D551" s="34"/>
      <c r="E551" s="28"/>
      <c r="F551" s="28"/>
      <c r="G551" s="34"/>
      <c r="H551" s="28"/>
    </row>
    <row r="552" spans="1:8" x14ac:dyDescent="0.2">
      <c r="A552" s="34"/>
      <c r="B552" s="28"/>
      <c r="C552" s="28"/>
      <c r="D552" s="34"/>
      <c r="E552" s="28"/>
      <c r="F552" s="28"/>
      <c r="G552" s="34"/>
      <c r="H552" s="28"/>
    </row>
    <row r="553" spans="1:8" x14ac:dyDescent="0.2">
      <c r="A553" s="34"/>
      <c r="B553" s="28"/>
      <c r="C553" s="28"/>
      <c r="D553" s="34"/>
      <c r="E553" s="28"/>
      <c r="F553" s="28"/>
      <c r="G553" s="34"/>
      <c r="H553" s="28"/>
    </row>
    <row r="554" spans="1:8" x14ac:dyDescent="0.2">
      <c r="A554" s="34"/>
      <c r="B554" s="28"/>
      <c r="C554" s="28"/>
      <c r="D554" s="34"/>
      <c r="E554" s="28"/>
      <c r="F554" s="28"/>
      <c r="G554" s="34"/>
      <c r="H554" s="28"/>
    </row>
    <row r="555" spans="1:8" x14ac:dyDescent="0.2">
      <c r="A555" s="34"/>
      <c r="B555" s="28"/>
      <c r="C555" s="28"/>
      <c r="D555" s="34"/>
      <c r="E555" s="28"/>
      <c r="F555" s="28"/>
      <c r="G555" s="34"/>
      <c r="H555" s="28"/>
    </row>
    <row r="556" spans="1:8" x14ac:dyDescent="0.2">
      <c r="A556" s="34"/>
      <c r="B556" s="28"/>
      <c r="C556" s="28"/>
      <c r="D556" s="34"/>
      <c r="E556" s="28"/>
      <c r="F556" s="28"/>
      <c r="G556" s="34"/>
      <c r="H556" s="28"/>
    </row>
    <row r="557" spans="1:8" x14ac:dyDescent="0.2">
      <c r="A557" s="34"/>
      <c r="B557" s="28"/>
      <c r="C557" s="28"/>
      <c r="D557" s="34"/>
      <c r="E557" s="28"/>
      <c r="F557" s="28"/>
      <c r="G557" s="34"/>
      <c r="H557" s="28"/>
    </row>
    <row r="558" spans="1:8" x14ac:dyDescent="0.2">
      <c r="A558" s="34"/>
      <c r="B558" s="28"/>
      <c r="C558" s="28"/>
      <c r="D558" s="34"/>
      <c r="E558" s="28"/>
      <c r="F558" s="28"/>
      <c r="G558" s="34"/>
      <c r="H558" s="28"/>
    </row>
    <row r="559" spans="1:8" x14ac:dyDescent="0.2">
      <c r="A559" s="34"/>
      <c r="B559" s="28"/>
      <c r="C559" s="28"/>
      <c r="D559" s="34"/>
      <c r="E559" s="28"/>
      <c r="F559" s="28"/>
      <c r="G559" s="34"/>
      <c r="H559" s="28"/>
    </row>
    <row r="560" spans="1:8" x14ac:dyDescent="0.2">
      <c r="A560" s="34"/>
      <c r="B560" s="28"/>
      <c r="C560" s="28"/>
      <c r="D560" s="34"/>
      <c r="E560" s="28"/>
      <c r="F560" s="28"/>
      <c r="G560" s="34"/>
      <c r="H560" s="28"/>
    </row>
    <row r="561" spans="1:8" x14ac:dyDescent="0.2">
      <c r="A561" s="34"/>
      <c r="B561" s="28"/>
      <c r="C561" s="28"/>
      <c r="D561" s="34"/>
      <c r="E561" s="28"/>
      <c r="F561" s="28"/>
      <c r="G561" s="34"/>
      <c r="H561" s="28"/>
    </row>
    <row r="562" spans="1:8" x14ac:dyDescent="0.2">
      <c r="A562" s="34"/>
      <c r="B562" s="28"/>
      <c r="C562" s="28"/>
      <c r="D562" s="34"/>
      <c r="E562" s="28"/>
      <c r="F562" s="28"/>
      <c r="G562" s="34"/>
      <c r="H562" s="28"/>
    </row>
    <row r="563" spans="1:8" x14ac:dyDescent="0.2">
      <c r="A563" s="34"/>
      <c r="B563" s="28"/>
      <c r="C563" s="28"/>
      <c r="D563" s="34"/>
      <c r="E563" s="28"/>
      <c r="F563" s="28"/>
      <c r="G563" s="34"/>
      <c r="H563" s="28"/>
    </row>
    <row r="564" spans="1:8" x14ac:dyDescent="0.2">
      <c r="A564" s="34"/>
      <c r="B564" s="28"/>
      <c r="C564" s="28"/>
      <c r="D564" s="34"/>
      <c r="E564" s="28"/>
      <c r="F564" s="28"/>
      <c r="G564" s="34"/>
      <c r="H564" s="28"/>
    </row>
    <row r="565" spans="1:8" x14ac:dyDescent="0.2">
      <c r="A565" s="34"/>
      <c r="B565" s="28"/>
      <c r="C565" s="28"/>
      <c r="D565" s="34"/>
      <c r="E565" s="28"/>
      <c r="F565" s="28"/>
      <c r="G565" s="34"/>
      <c r="H565" s="28"/>
    </row>
    <row r="566" spans="1:8" x14ac:dyDescent="0.2">
      <c r="A566" s="34"/>
      <c r="B566" s="28"/>
      <c r="C566" s="28"/>
      <c r="D566" s="34"/>
      <c r="E566" s="28"/>
      <c r="F566" s="28"/>
      <c r="G566" s="34"/>
      <c r="H566" s="28"/>
    </row>
    <row r="567" spans="1:8" x14ac:dyDescent="0.2">
      <c r="A567" s="34"/>
      <c r="B567" s="28"/>
      <c r="C567" s="28"/>
      <c r="D567" s="34"/>
      <c r="E567" s="28"/>
      <c r="F567" s="28"/>
      <c r="G567" s="34"/>
      <c r="H567" s="28"/>
    </row>
    <row r="568" spans="1:8" x14ac:dyDescent="0.2">
      <c r="A568" s="34"/>
      <c r="B568" s="28"/>
      <c r="C568" s="28"/>
      <c r="D568" s="34"/>
      <c r="E568" s="28"/>
      <c r="F568" s="28"/>
      <c r="G568" s="34"/>
      <c r="H568" s="28"/>
    </row>
    <row r="569" spans="1:8" x14ac:dyDescent="0.2">
      <c r="A569" s="34"/>
      <c r="B569" s="28"/>
      <c r="C569" s="28"/>
      <c r="D569" s="34"/>
      <c r="E569" s="28"/>
      <c r="F569" s="28"/>
      <c r="G569" s="34"/>
      <c r="H569" s="28"/>
    </row>
    <row r="570" spans="1:8" x14ac:dyDescent="0.2">
      <c r="A570" s="34"/>
      <c r="B570" s="28"/>
      <c r="C570" s="28"/>
      <c r="D570" s="34"/>
      <c r="E570" s="28"/>
      <c r="F570" s="28"/>
      <c r="G570" s="34"/>
      <c r="H570" s="28"/>
    </row>
    <row r="571" spans="1:8" x14ac:dyDescent="0.2">
      <c r="A571" s="34"/>
      <c r="B571" s="28"/>
      <c r="C571" s="28"/>
      <c r="D571" s="34"/>
      <c r="E571" s="28"/>
      <c r="F571" s="28"/>
      <c r="G571" s="34"/>
      <c r="H571" s="28"/>
    </row>
    <row r="572" spans="1:8" x14ac:dyDescent="0.2">
      <c r="A572" s="34"/>
      <c r="B572" s="28"/>
      <c r="C572" s="28"/>
      <c r="D572" s="34"/>
      <c r="E572" s="28"/>
      <c r="F572" s="28"/>
      <c r="G572" s="34"/>
      <c r="H572" s="28"/>
    </row>
    <row r="573" spans="1:8" x14ac:dyDescent="0.2">
      <c r="A573" s="34"/>
      <c r="B573" s="28"/>
      <c r="C573" s="28"/>
      <c r="D573" s="34"/>
      <c r="E573" s="28"/>
      <c r="F573" s="28"/>
      <c r="G573" s="34"/>
      <c r="H573" s="28"/>
    </row>
    <row r="574" spans="1:8" x14ac:dyDescent="0.2">
      <c r="A574" s="34"/>
      <c r="B574" s="28"/>
      <c r="C574" s="28"/>
      <c r="D574" s="34"/>
      <c r="E574" s="28"/>
      <c r="F574" s="28"/>
      <c r="G574" s="34"/>
      <c r="H574" s="28"/>
    </row>
    <row r="575" spans="1:8" x14ac:dyDescent="0.2">
      <c r="A575" s="34"/>
      <c r="B575" s="28"/>
      <c r="C575" s="28"/>
      <c r="D575" s="34"/>
      <c r="E575" s="28"/>
      <c r="F575" s="28"/>
      <c r="G575" s="34"/>
      <c r="H575" s="28"/>
    </row>
    <row r="576" spans="1:8" x14ac:dyDescent="0.2">
      <c r="A576" s="34"/>
      <c r="B576" s="28"/>
      <c r="C576" s="28"/>
      <c r="D576" s="34"/>
      <c r="E576" s="28"/>
      <c r="F576" s="28"/>
      <c r="G576" s="34"/>
      <c r="H576" s="28"/>
    </row>
    <row r="577" spans="1:8" x14ac:dyDescent="0.2">
      <c r="A577" s="34"/>
      <c r="B577" s="28"/>
      <c r="C577" s="28"/>
      <c r="D577" s="34"/>
      <c r="E577" s="28"/>
      <c r="F577" s="28"/>
      <c r="G577" s="34"/>
      <c r="H577" s="28"/>
    </row>
    <row r="578" spans="1:8" x14ac:dyDescent="0.2">
      <c r="A578" s="34"/>
      <c r="B578" s="28"/>
      <c r="C578" s="28"/>
      <c r="D578" s="34"/>
      <c r="E578" s="28"/>
      <c r="F578" s="28"/>
      <c r="G578" s="34"/>
      <c r="H578" s="28"/>
    </row>
    <row r="579" spans="1:8" x14ac:dyDescent="0.2">
      <c r="A579" s="34"/>
      <c r="B579" s="28"/>
      <c r="C579" s="28"/>
      <c r="D579" s="34"/>
      <c r="E579" s="28"/>
      <c r="F579" s="28"/>
      <c r="G579" s="34"/>
      <c r="H579" s="28"/>
    </row>
    <row r="580" spans="1:8" x14ac:dyDescent="0.2">
      <c r="A580" s="34"/>
      <c r="B580" s="28"/>
      <c r="C580" s="28"/>
      <c r="D580" s="34"/>
      <c r="E580" s="28"/>
      <c r="F580" s="28"/>
      <c r="G580" s="34"/>
      <c r="H580" s="28"/>
    </row>
    <row r="581" spans="1:8" x14ac:dyDescent="0.2">
      <c r="A581" s="34"/>
      <c r="B581" s="28"/>
      <c r="C581" s="28"/>
      <c r="D581" s="34"/>
      <c r="E581" s="28"/>
      <c r="F581" s="28"/>
      <c r="G581" s="34"/>
      <c r="H581" s="28"/>
    </row>
    <row r="582" spans="1:8" x14ac:dyDescent="0.2">
      <c r="A582" s="34"/>
      <c r="B582" s="28"/>
      <c r="C582" s="28"/>
      <c r="D582" s="34"/>
      <c r="E582" s="28"/>
      <c r="F582" s="28"/>
      <c r="G582" s="34"/>
      <c r="H582" s="28"/>
    </row>
    <row r="583" spans="1:8" x14ac:dyDescent="0.2">
      <c r="A583" s="34"/>
      <c r="B583" s="28"/>
      <c r="C583" s="28"/>
      <c r="D583" s="34"/>
      <c r="E583" s="28"/>
      <c r="F583" s="28"/>
      <c r="G583" s="34"/>
      <c r="H583" s="28"/>
    </row>
    <row r="584" spans="1:8" x14ac:dyDescent="0.2">
      <c r="A584" s="34"/>
      <c r="B584" s="28"/>
      <c r="C584" s="28"/>
      <c r="D584" s="34"/>
      <c r="E584" s="28"/>
      <c r="F584" s="28"/>
      <c r="G584" s="34"/>
      <c r="H584" s="28"/>
    </row>
    <row r="585" spans="1:8" x14ac:dyDescent="0.2">
      <c r="A585" s="34"/>
      <c r="B585" s="28"/>
      <c r="C585" s="28"/>
      <c r="D585" s="34"/>
      <c r="E585" s="28"/>
      <c r="F585" s="28"/>
      <c r="G585" s="34"/>
      <c r="H585" s="28"/>
    </row>
    <row r="586" spans="1:8" x14ac:dyDescent="0.2">
      <c r="A586" s="34"/>
      <c r="B586" s="28"/>
      <c r="C586" s="28"/>
      <c r="D586" s="34"/>
      <c r="E586" s="28"/>
      <c r="F586" s="28"/>
      <c r="G586" s="34"/>
      <c r="H586" s="28"/>
    </row>
    <row r="587" spans="1:8" x14ac:dyDescent="0.2">
      <c r="A587" s="34"/>
      <c r="B587" s="28"/>
      <c r="C587" s="28"/>
      <c r="D587" s="34"/>
      <c r="E587" s="28"/>
      <c r="F587" s="28"/>
      <c r="G587" s="34"/>
      <c r="H587" s="28"/>
    </row>
    <row r="588" spans="1:8" x14ac:dyDescent="0.2">
      <c r="A588" s="34"/>
      <c r="B588" s="28"/>
      <c r="C588" s="28"/>
      <c r="D588" s="34"/>
      <c r="E588" s="28"/>
      <c r="F588" s="28"/>
      <c r="G588" s="34"/>
      <c r="H588" s="28"/>
    </row>
    <row r="589" spans="1:8" x14ac:dyDescent="0.2">
      <c r="A589" s="34"/>
      <c r="B589" s="28"/>
      <c r="C589" s="28"/>
      <c r="D589" s="34"/>
      <c r="E589" s="28"/>
      <c r="F589" s="28"/>
      <c r="G589" s="34"/>
      <c r="H589" s="28"/>
    </row>
    <row r="590" spans="1:8" x14ac:dyDescent="0.2">
      <c r="A590" s="34"/>
      <c r="B590" s="28"/>
      <c r="C590" s="28"/>
      <c r="D590" s="34"/>
      <c r="E590" s="28"/>
      <c r="F590" s="28"/>
      <c r="G590" s="34"/>
      <c r="H590" s="28"/>
    </row>
    <row r="591" spans="1:8" x14ac:dyDescent="0.2">
      <c r="A591" s="34"/>
      <c r="B591" s="28"/>
      <c r="C591" s="28"/>
      <c r="D591" s="34"/>
      <c r="E591" s="28"/>
      <c r="F591" s="28"/>
      <c r="G591" s="34"/>
      <c r="H591" s="28"/>
    </row>
    <row r="592" spans="1:8" x14ac:dyDescent="0.2">
      <c r="A592" s="34"/>
      <c r="B592" s="28"/>
      <c r="C592" s="28"/>
      <c r="D592" s="34"/>
      <c r="E592" s="28"/>
      <c r="F592" s="28"/>
      <c r="G592" s="34"/>
      <c r="H592" s="28"/>
    </row>
    <row r="593" spans="1:8" x14ac:dyDescent="0.2">
      <c r="A593" s="34"/>
      <c r="B593" s="28"/>
      <c r="C593" s="28"/>
      <c r="D593" s="34"/>
      <c r="E593" s="28"/>
      <c r="F593" s="28"/>
      <c r="G593" s="34"/>
      <c r="H593" s="28"/>
    </row>
    <row r="594" spans="1:8" x14ac:dyDescent="0.2">
      <c r="A594" s="34"/>
      <c r="B594" s="28"/>
      <c r="C594" s="28"/>
      <c r="D594" s="34"/>
      <c r="E594" s="28"/>
      <c r="F594" s="28"/>
      <c r="G594" s="34"/>
      <c r="H594" s="28"/>
    </row>
    <row r="595" spans="1:8" x14ac:dyDescent="0.2">
      <c r="A595" s="34"/>
      <c r="B595" s="28"/>
      <c r="C595" s="28"/>
      <c r="D595" s="34"/>
      <c r="E595" s="28"/>
      <c r="F595" s="28"/>
      <c r="G595" s="34"/>
      <c r="H595" s="28"/>
    </row>
    <row r="596" spans="1:8" x14ac:dyDescent="0.2">
      <c r="A596" s="34"/>
      <c r="B596" s="28"/>
      <c r="C596" s="28"/>
      <c r="D596" s="34"/>
      <c r="E596" s="28"/>
      <c r="F596" s="28"/>
      <c r="G596" s="34"/>
      <c r="H596" s="28"/>
    </row>
    <row r="597" spans="1:8" x14ac:dyDescent="0.2">
      <c r="A597" s="34"/>
      <c r="B597" s="28"/>
      <c r="C597" s="28"/>
      <c r="D597" s="34"/>
      <c r="E597" s="28"/>
      <c r="F597" s="28"/>
      <c r="G597" s="34"/>
      <c r="H597" s="28"/>
    </row>
    <row r="598" spans="1:8" x14ac:dyDescent="0.2">
      <c r="A598" s="34"/>
      <c r="B598" s="28"/>
      <c r="C598" s="28"/>
      <c r="D598" s="34"/>
      <c r="E598" s="28"/>
      <c r="F598" s="28"/>
      <c r="G598" s="34"/>
      <c r="H598" s="28"/>
    </row>
    <row r="599" spans="1:8" x14ac:dyDescent="0.2">
      <c r="A599" s="34"/>
      <c r="B599" s="28"/>
      <c r="C599" s="28"/>
      <c r="D599" s="34"/>
      <c r="E599" s="28"/>
      <c r="F599" s="28"/>
      <c r="G599" s="34"/>
      <c r="H599" s="28"/>
    </row>
    <row r="600" spans="1:8" x14ac:dyDescent="0.2">
      <c r="A600" s="34"/>
      <c r="B600" s="28"/>
      <c r="C600" s="28"/>
      <c r="D600" s="34"/>
      <c r="E600" s="28"/>
      <c r="F600" s="28"/>
      <c r="G600" s="34"/>
      <c r="H600" s="28"/>
    </row>
    <row r="601" spans="1:8" x14ac:dyDescent="0.2">
      <c r="A601" s="34"/>
      <c r="B601" s="28"/>
      <c r="C601" s="28"/>
      <c r="D601" s="34"/>
      <c r="E601" s="28"/>
      <c r="F601" s="28"/>
      <c r="G601" s="34"/>
      <c r="H601" s="28"/>
    </row>
    <row r="602" spans="1:8" x14ac:dyDescent="0.2">
      <c r="A602" s="34"/>
      <c r="B602" s="28"/>
      <c r="C602" s="28"/>
      <c r="D602" s="34"/>
      <c r="E602" s="28"/>
      <c r="F602" s="28"/>
      <c r="G602" s="34"/>
      <c r="H602" s="28"/>
    </row>
    <row r="603" spans="1:8" x14ac:dyDescent="0.2">
      <c r="A603" s="34"/>
      <c r="B603" s="28"/>
      <c r="C603" s="28"/>
      <c r="D603" s="34"/>
      <c r="E603" s="28"/>
      <c r="F603" s="28"/>
      <c r="G603" s="34"/>
      <c r="H603" s="28"/>
    </row>
    <row r="604" spans="1:8" x14ac:dyDescent="0.2">
      <c r="A604" s="34"/>
      <c r="B604" s="28"/>
      <c r="C604" s="28"/>
      <c r="D604" s="34"/>
      <c r="E604" s="28"/>
      <c r="F604" s="28"/>
      <c r="G604" s="34"/>
      <c r="H604" s="28"/>
    </row>
    <row r="605" spans="1:8" x14ac:dyDescent="0.2">
      <c r="A605" s="34"/>
      <c r="B605" s="28"/>
      <c r="C605" s="28"/>
      <c r="D605" s="34"/>
      <c r="E605" s="28"/>
      <c r="F605" s="28"/>
      <c r="G605" s="34"/>
      <c r="H605" s="28"/>
    </row>
    <row r="606" spans="1:8" x14ac:dyDescent="0.2">
      <c r="A606" s="34"/>
      <c r="B606" s="28"/>
      <c r="C606" s="28"/>
      <c r="D606" s="34"/>
      <c r="E606" s="28"/>
      <c r="F606" s="28"/>
      <c r="G606" s="34"/>
      <c r="H606" s="28"/>
    </row>
    <row r="607" spans="1:8" x14ac:dyDescent="0.2">
      <c r="A607" s="34"/>
      <c r="B607" s="28"/>
      <c r="C607" s="28"/>
      <c r="D607" s="34"/>
      <c r="E607" s="28"/>
      <c r="F607" s="28"/>
      <c r="G607" s="34"/>
      <c r="H607" s="28"/>
    </row>
    <row r="608" spans="1:8" x14ac:dyDescent="0.2">
      <c r="A608" s="34"/>
      <c r="B608" s="28"/>
      <c r="C608" s="28"/>
      <c r="D608" s="34"/>
      <c r="E608" s="28"/>
      <c r="F608" s="28"/>
      <c r="G608" s="34"/>
      <c r="H608" s="28"/>
    </row>
    <row r="609" spans="1:8" x14ac:dyDescent="0.2">
      <c r="A609" s="34"/>
      <c r="B609" s="28"/>
      <c r="C609" s="28"/>
      <c r="D609" s="34"/>
      <c r="E609" s="28"/>
      <c r="F609" s="28"/>
      <c r="G609" s="34"/>
      <c r="H609" s="28"/>
    </row>
    <row r="610" spans="1:8" x14ac:dyDescent="0.2">
      <c r="A610" s="34"/>
      <c r="B610" s="28"/>
      <c r="C610" s="28"/>
      <c r="D610" s="34"/>
      <c r="E610" s="28"/>
      <c r="F610" s="28"/>
      <c r="G610" s="34"/>
      <c r="H610" s="28"/>
    </row>
    <row r="611" spans="1:8" x14ac:dyDescent="0.2">
      <c r="A611" s="34"/>
      <c r="B611" s="28"/>
      <c r="C611" s="28"/>
      <c r="D611" s="34"/>
      <c r="E611" s="28"/>
      <c r="F611" s="28"/>
      <c r="G611" s="34"/>
      <c r="H611" s="28"/>
    </row>
    <row r="612" spans="1:8" x14ac:dyDescent="0.2">
      <c r="A612" s="34"/>
      <c r="B612" s="28"/>
      <c r="C612" s="28"/>
      <c r="D612" s="34"/>
      <c r="E612" s="28"/>
      <c r="F612" s="28"/>
      <c r="G612" s="34"/>
      <c r="H612" s="28"/>
    </row>
    <row r="613" spans="1:8" x14ac:dyDescent="0.2">
      <c r="A613" s="34"/>
      <c r="B613" s="28"/>
      <c r="C613" s="28"/>
      <c r="D613" s="34"/>
      <c r="E613" s="28"/>
      <c r="F613" s="28"/>
      <c r="G613" s="34"/>
      <c r="H613" s="28"/>
    </row>
    <row r="614" spans="1:8" x14ac:dyDescent="0.2">
      <c r="A614" s="34"/>
      <c r="B614" s="28"/>
      <c r="C614" s="28"/>
      <c r="D614" s="34"/>
      <c r="E614" s="28"/>
      <c r="F614" s="28"/>
      <c r="G614" s="34"/>
      <c r="H614" s="28"/>
    </row>
    <row r="615" spans="1:8" x14ac:dyDescent="0.2">
      <c r="A615" s="34"/>
      <c r="B615" s="28"/>
      <c r="C615" s="28"/>
      <c r="D615" s="34"/>
      <c r="E615" s="28"/>
      <c r="F615" s="28"/>
      <c r="G615" s="34"/>
      <c r="H615" s="28"/>
    </row>
    <row r="616" spans="1:8" x14ac:dyDescent="0.2">
      <c r="A616" s="34"/>
      <c r="B616" s="28"/>
      <c r="C616" s="28"/>
      <c r="D616" s="34"/>
      <c r="E616" s="28"/>
      <c r="F616" s="28"/>
      <c r="G616" s="34"/>
      <c r="H616" s="28"/>
    </row>
    <row r="617" spans="1:8" x14ac:dyDescent="0.2">
      <c r="A617" s="34"/>
      <c r="B617" s="28"/>
      <c r="C617" s="28"/>
      <c r="D617" s="34"/>
      <c r="E617" s="28"/>
      <c r="F617" s="28"/>
      <c r="G617" s="34"/>
      <c r="H617" s="28"/>
    </row>
    <row r="618" spans="1:8" x14ac:dyDescent="0.2">
      <c r="A618" s="34"/>
      <c r="B618" s="28"/>
      <c r="C618" s="28"/>
      <c r="D618" s="34"/>
      <c r="E618" s="28"/>
      <c r="F618" s="28"/>
      <c r="G618" s="34"/>
      <c r="H618" s="28"/>
    </row>
    <row r="619" spans="1:8" x14ac:dyDescent="0.2">
      <c r="A619" s="34"/>
      <c r="B619" s="28"/>
      <c r="C619" s="28"/>
      <c r="D619" s="34"/>
      <c r="E619" s="28"/>
      <c r="F619" s="28"/>
      <c r="G619" s="34"/>
      <c r="H619" s="28"/>
    </row>
    <row r="620" spans="1:8" x14ac:dyDescent="0.2">
      <c r="A620" s="34"/>
      <c r="B620" s="28"/>
      <c r="C620" s="28"/>
      <c r="D620" s="34"/>
      <c r="E620" s="28"/>
      <c r="F620" s="28"/>
      <c r="G620" s="34"/>
      <c r="H620" s="28"/>
    </row>
    <row r="621" spans="1:8" x14ac:dyDescent="0.2">
      <c r="A621" s="34"/>
      <c r="B621" s="28"/>
      <c r="C621" s="28"/>
      <c r="D621" s="34"/>
      <c r="E621" s="28"/>
      <c r="F621" s="28"/>
      <c r="G621" s="34"/>
      <c r="H621" s="28"/>
    </row>
    <row r="622" spans="1:8" x14ac:dyDescent="0.2">
      <c r="A622" s="34"/>
      <c r="B622" s="28"/>
      <c r="C622" s="28"/>
      <c r="D622" s="34"/>
      <c r="E622" s="28"/>
      <c r="F622" s="28"/>
      <c r="G622" s="34"/>
      <c r="H622" s="28"/>
    </row>
    <row r="623" spans="1:8" x14ac:dyDescent="0.2">
      <c r="A623" s="34"/>
      <c r="B623" s="28"/>
      <c r="C623" s="28"/>
      <c r="D623" s="34"/>
      <c r="E623" s="28"/>
      <c r="F623" s="28"/>
      <c r="G623" s="34"/>
      <c r="H623" s="28"/>
    </row>
    <row r="624" spans="1:8" x14ac:dyDescent="0.2">
      <c r="A624" s="34"/>
      <c r="B624" s="28"/>
      <c r="C624" s="28"/>
      <c r="D624" s="34"/>
      <c r="E624" s="28"/>
      <c r="F624" s="28"/>
      <c r="G624" s="34"/>
      <c r="H624" s="28"/>
    </row>
    <row r="625" spans="1:8" x14ac:dyDescent="0.2">
      <c r="A625" s="34"/>
      <c r="B625" s="28"/>
      <c r="C625" s="28"/>
      <c r="D625" s="34"/>
      <c r="E625" s="28"/>
      <c r="F625" s="28"/>
      <c r="G625" s="34"/>
      <c r="H625" s="28"/>
    </row>
    <row r="626" spans="1:8" x14ac:dyDescent="0.2">
      <c r="A626" s="34"/>
      <c r="B626" s="28"/>
      <c r="C626" s="28"/>
      <c r="D626" s="34"/>
      <c r="E626" s="28"/>
      <c r="F626" s="28"/>
      <c r="G626" s="34"/>
      <c r="H626" s="28"/>
    </row>
    <row r="627" spans="1:8" x14ac:dyDescent="0.2">
      <c r="A627" s="34"/>
      <c r="B627" s="28"/>
      <c r="C627" s="28"/>
      <c r="D627" s="34"/>
      <c r="E627" s="28"/>
      <c r="F627" s="28"/>
      <c r="G627" s="34"/>
      <c r="H627" s="28"/>
    </row>
    <row r="628" spans="1:8" x14ac:dyDescent="0.2">
      <c r="A628" s="34"/>
      <c r="B628" s="28"/>
      <c r="C628" s="28"/>
      <c r="D628" s="34"/>
      <c r="E628" s="28"/>
      <c r="F628" s="28"/>
      <c r="G628" s="34"/>
      <c r="H628" s="28"/>
    </row>
    <row r="629" spans="1:8" x14ac:dyDescent="0.2">
      <c r="A629" s="34"/>
      <c r="B629" s="28"/>
      <c r="C629" s="28"/>
      <c r="D629" s="34"/>
      <c r="E629" s="28"/>
      <c r="F629" s="28"/>
      <c r="G629" s="34"/>
      <c r="H629" s="28"/>
    </row>
    <row r="630" spans="1:8" x14ac:dyDescent="0.2">
      <c r="A630" s="34"/>
      <c r="B630" s="28"/>
      <c r="C630" s="28"/>
      <c r="D630" s="34"/>
      <c r="E630" s="28"/>
      <c r="F630" s="28"/>
      <c r="G630" s="34"/>
      <c r="H630" s="28"/>
    </row>
    <row r="631" spans="1:8" x14ac:dyDescent="0.2">
      <c r="A631" s="34"/>
      <c r="B631" s="28"/>
      <c r="C631" s="28"/>
      <c r="D631" s="34"/>
      <c r="E631" s="28"/>
      <c r="F631" s="28"/>
      <c r="G631" s="34"/>
      <c r="H631" s="28"/>
    </row>
    <row r="632" spans="1:8" x14ac:dyDescent="0.2">
      <c r="A632" s="34"/>
      <c r="B632" s="28"/>
      <c r="C632" s="28"/>
      <c r="D632" s="34"/>
      <c r="E632" s="28"/>
      <c r="F632" s="28"/>
      <c r="G632" s="34"/>
      <c r="H632" s="28"/>
    </row>
    <row r="633" spans="1:8" x14ac:dyDescent="0.2">
      <c r="A633" s="34"/>
      <c r="B633" s="28"/>
      <c r="C633" s="28"/>
      <c r="D633" s="34"/>
      <c r="E633" s="28"/>
      <c r="F633" s="28"/>
      <c r="G633" s="34"/>
      <c r="H633" s="28"/>
    </row>
    <row r="634" spans="1:8" x14ac:dyDescent="0.2">
      <c r="A634" s="34"/>
      <c r="B634" s="28"/>
      <c r="C634" s="28"/>
      <c r="D634" s="34"/>
      <c r="E634" s="28"/>
      <c r="F634" s="28"/>
      <c r="G634" s="34"/>
      <c r="H634" s="28"/>
    </row>
    <row r="635" spans="1:8" x14ac:dyDescent="0.2">
      <c r="A635" s="34"/>
      <c r="B635" s="28"/>
      <c r="C635" s="28"/>
      <c r="D635" s="34"/>
      <c r="E635" s="28"/>
      <c r="F635" s="28"/>
      <c r="G635" s="34"/>
      <c r="H635" s="28"/>
    </row>
    <row r="636" spans="1:8" x14ac:dyDescent="0.2">
      <c r="A636" s="34"/>
      <c r="B636" s="28"/>
      <c r="C636" s="28"/>
      <c r="D636" s="34"/>
      <c r="E636" s="28"/>
      <c r="F636" s="28"/>
      <c r="G636" s="34"/>
      <c r="H636" s="28"/>
    </row>
    <row r="637" spans="1:8" x14ac:dyDescent="0.2">
      <c r="A637" s="34"/>
      <c r="B637" s="28"/>
      <c r="C637" s="28"/>
      <c r="D637" s="34"/>
      <c r="E637" s="28"/>
      <c r="F637" s="28"/>
      <c r="G637" s="34"/>
      <c r="H637" s="28"/>
    </row>
    <row r="638" spans="1:8" x14ac:dyDescent="0.2">
      <c r="A638" s="34"/>
      <c r="B638" s="28"/>
      <c r="C638" s="28"/>
      <c r="D638" s="34"/>
      <c r="E638" s="28"/>
      <c r="F638" s="28"/>
      <c r="G638" s="34"/>
      <c r="H638" s="28"/>
    </row>
    <row r="639" spans="1:8" x14ac:dyDescent="0.2">
      <c r="A639" s="34"/>
      <c r="B639" s="28"/>
      <c r="C639" s="28"/>
      <c r="D639" s="34"/>
      <c r="E639" s="28"/>
      <c r="F639" s="28"/>
      <c r="G639" s="34"/>
      <c r="H639" s="28"/>
    </row>
    <row r="640" spans="1:8" x14ac:dyDescent="0.2">
      <c r="A640" s="34"/>
      <c r="B640" s="28"/>
      <c r="C640" s="28"/>
      <c r="D640" s="34"/>
      <c r="E640" s="28"/>
      <c r="F640" s="28"/>
      <c r="G640" s="34"/>
      <c r="H640" s="28"/>
    </row>
    <row r="641" spans="1:8" x14ac:dyDescent="0.2">
      <c r="A641" s="34"/>
      <c r="B641" s="28"/>
      <c r="C641" s="28"/>
      <c r="D641" s="34"/>
      <c r="E641" s="28"/>
      <c r="F641" s="28"/>
      <c r="G641" s="34"/>
      <c r="H641" s="28"/>
    </row>
    <row r="642" spans="1:8" x14ac:dyDescent="0.2">
      <c r="A642" s="34"/>
      <c r="B642" s="28"/>
      <c r="C642" s="28"/>
      <c r="D642" s="34"/>
      <c r="E642" s="28"/>
      <c r="F642" s="28"/>
      <c r="G642" s="34"/>
      <c r="H642" s="28"/>
    </row>
    <row r="643" spans="1:8" x14ac:dyDescent="0.2">
      <c r="A643" s="34"/>
      <c r="B643" s="28"/>
      <c r="C643" s="28"/>
      <c r="D643" s="34"/>
      <c r="E643" s="28"/>
      <c r="F643" s="28"/>
      <c r="G643" s="34"/>
      <c r="H643" s="28"/>
    </row>
    <row r="644" spans="1:8" x14ac:dyDescent="0.2">
      <c r="A644" s="34"/>
      <c r="B644" s="28"/>
      <c r="C644" s="28"/>
      <c r="D644" s="34"/>
      <c r="E644" s="28"/>
      <c r="F644" s="28"/>
      <c r="G644" s="34"/>
      <c r="H644" s="28"/>
    </row>
    <row r="645" spans="1:8" x14ac:dyDescent="0.2">
      <c r="A645" s="34"/>
      <c r="B645" s="28"/>
      <c r="C645" s="28"/>
      <c r="D645" s="34"/>
      <c r="E645" s="28"/>
      <c r="F645" s="28"/>
      <c r="G645" s="34"/>
      <c r="H645" s="28"/>
    </row>
    <row r="646" spans="1:8" x14ac:dyDescent="0.2">
      <c r="A646" s="34"/>
      <c r="B646" s="28"/>
      <c r="C646" s="28"/>
      <c r="D646" s="34"/>
      <c r="E646" s="28"/>
      <c r="F646" s="28"/>
      <c r="G646" s="34"/>
      <c r="H646" s="28"/>
    </row>
    <row r="647" spans="1:8" x14ac:dyDescent="0.2">
      <c r="A647" s="34"/>
      <c r="B647" s="28"/>
      <c r="C647" s="28"/>
      <c r="D647" s="34"/>
      <c r="E647" s="28"/>
      <c r="F647" s="28"/>
      <c r="G647" s="34"/>
      <c r="H647" s="28"/>
    </row>
    <row r="648" spans="1:8" x14ac:dyDescent="0.2">
      <c r="A648" s="34"/>
      <c r="B648" s="28"/>
      <c r="C648" s="28"/>
      <c r="D648" s="34"/>
      <c r="E648" s="28"/>
      <c r="F648" s="28"/>
      <c r="G648" s="34"/>
      <c r="H648" s="28"/>
    </row>
    <row r="649" spans="1:8" x14ac:dyDescent="0.2">
      <c r="A649" s="34"/>
      <c r="B649" s="28"/>
      <c r="C649" s="28"/>
      <c r="D649" s="34"/>
      <c r="E649" s="28"/>
      <c r="F649" s="28"/>
      <c r="G649" s="34"/>
      <c r="H649" s="28"/>
    </row>
    <row r="650" spans="1:8" x14ac:dyDescent="0.2">
      <c r="A650" s="34"/>
      <c r="B650" s="28"/>
      <c r="C650" s="28"/>
      <c r="D650" s="34"/>
      <c r="E650" s="28"/>
      <c r="F650" s="28"/>
      <c r="G650" s="34"/>
      <c r="H650" s="28"/>
    </row>
    <row r="651" spans="1:8" x14ac:dyDescent="0.2">
      <c r="A651" s="34"/>
      <c r="B651" s="28"/>
      <c r="C651" s="28"/>
      <c r="D651" s="34"/>
      <c r="E651" s="28"/>
      <c r="F651" s="28"/>
      <c r="G651" s="34"/>
      <c r="H651" s="28"/>
    </row>
    <row r="652" spans="1:8" x14ac:dyDescent="0.2">
      <c r="A652" s="34"/>
      <c r="B652" s="28"/>
      <c r="C652" s="28"/>
      <c r="D652" s="34"/>
      <c r="E652" s="28"/>
      <c r="F652" s="28"/>
      <c r="G652" s="34"/>
      <c r="H652" s="28"/>
    </row>
    <row r="653" spans="1:8" x14ac:dyDescent="0.2">
      <c r="A653" s="34"/>
      <c r="B653" s="28"/>
      <c r="C653" s="28"/>
      <c r="D653" s="34"/>
      <c r="E653" s="28"/>
      <c r="F653" s="28"/>
      <c r="G653" s="34"/>
      <c r="H653" s="28"/>
    </row>
    <row r="654" spans="1:8" x14ac:dyDescent="0.2">
      <c r="A654" s="34"/>
      <c r="B654" s="28"/>
      <c r="C654" s="28"/>
      <c r="D654" s="34"/>
      <c r="E654" s="28"/>
      <c r="F654" s="28"/>
      <c r="G654" s="34"/>
      <c r="H654" s="28"/>
    </row>
    <row r="655" spans="1:8" x14ac:dyDescent="0.2">
      <c r="A655" s="34"/>
      <c r="B655" s="28"/>
      <c r="C655" s="28"/>
      <c r="D655" s="34"/>
      <c r="E655" s="28"/>
      <c r="F655" s="28"/>
      <c r="G655" s="34"/>
      <c r="H655" s="28"/>
    </row>
    <row r="656" spans="1:8" x14ac:dyDescent="0.2">
      <c r="A656" s="34"/>
      <c r="B656" s="28"/>
      <c r="C656" s="28"/>
      <c r="D656" s="34"/>
      <c r="E656" s="28"/>
      <c r="F656" s="28"/>
      <c r="G656" s="34"/>
      <c r="H656" s="28"/>
    </row>
    <row r="657" spans="1:8" x14ac:dyDescent="0.2">
      <c r="A657" s="34"/>
      <c r="B657" s="28"/>
      <c r="C657" s="28"/>
      <c r="D657" s="34"/>
      <c r="E657" s="28"/>
      <c r="F657" s="28"/>
      <c r="G657" s="34"/>
      <c r="H657" s="28"/>
    </row>
    <row r="658" spans="1:8" x14ac:dyDescent="0.2">
      <c r="A658" s="34"/>
      <c r="B658" s="28"/>
      <c r="C658" s="28"/>
      <c r="D658" s="34"/>
      <c r="E658" s="28"/>
      <c r="F658" s="28"/>
      <c r="G658" s="34"/>
      <c r="H658" s="28"/>
    </row>
    <row r="659" spans="1:8" x14ac:dyDescent="0.2">
      <c r="A659" s="34"/>
      <c r="B659" s="28"/>
      <c r="C659" s="28"/>
      <c r="D659" s="34"/>
      <c r="E659" s="28"/>
      <c r="F659" s="28"/>
      <c r="G659" s="34"/>
      <c r="H659" s="28"/>
    </row>
    <row r="660" spans="1:8" x14ac:dyDescent="0.2">
      <c r="A660" s="34"/>
      <c r="B660" s="28"/>
      <c r="C660" s="28"/>
      <c r="D660" s="34"/>
      <c r="E660" s="28"/>
      <c r="F660" s="28"/>
      <c r="G660" s="34"/>
      <c r="H660" s="28"/>
    </row>
    <row r="661" spans="1:8" x14ac:dyDescent="0.2">
      <c r="A661" s="34"/>
      <c r="B661" s="28"/>
      <c r="C661" s="28"/>
      <c r="D661" s="34"/>
      <c r="E661" s="28"/>
      <c r="F661" s="28"/>
      <c r="G661" s="34"/>
      <c r="H661" s="28"/>
    </row>
    <row r="662" spans="1:8" x14ac:dyDescent="0.2">
      <c r="A662" s="34"/>
      <c r="B662" s="28"/>
      <c r="C662" s="28"/>
      <c r="D662" s="34"/>
      <c r="E662" s="28"/>
      <c r="F662" s="28"/>
      <c r="G662" s="34"/>
      <c r="H662" s="28"/>
    </row>
    <row r="663" spans="1:8" x14ac:dyDescent="0.2">
      <c r="A663" s="34"/>
      <c r="B663" s="28"/>
      <c r="C663" s="28"/>
      <c r="D663" s="34"/>
      <c r="E663" s="28"/>
      <c r="F663" s="28"/>
      <c r="G663" s="34"/>
      <c r="H663" s="28"/>
    </row>
    <row r="664" spans="1:8" x14ac:dyDescent="0.2">
      <c r="A664" s="34"/>
      <c r="B664" s="28"/>
      <c r="C664" s="28"/>
      <c r="D664" s="34"/>
      <c r="E664" s="28"/>
      <c r="F664" s="28"/>
      <c r="G664" s="34"/>
      <c r="H664" s="28"/>
    </row>
    <row r="665" spans="1:8" x14ac:dyDescent="0.2">
      <c r="A665" s="34"/>
      <c r="B665" s="28"/>
      <c r="C665" s="28"/>
      <c r="D665" s="34"/>
      <c r="E665" s="28"/>
      <c r="F665" s="28"/>
      <c r="G665" s="34"/>
      <c r="H665" s="28"/>
    </row>
    <row r="666" spans="1:8" x14ac:dyDescent="0.2">
      <c r="A666" s="34"/>
      <c r="B666" s="28"/>
      <c r="C666" s="28"/>
      <c r="D666" s="34"/>
      <c r="E666" s="28"/>
      <c r="F666" s="28"/>
      <c r="G666" s="34"/>
      <c r="H666" s="28"/>
    </row>
    <row r="667" spans="1:8" x14ac:dyDescent="0.2">
      <c r="A667" s="34"/>
      <c r="B667" s="28"/>
      <c r="C667" s="28"/>
      <c r="D667" s="34"/>
      <c r="E667" s="28"/>
      <c r="F667" s="28"/>
      <c r="G667" s="34"/>
      <c r="H667" s="28"/>
    </row>
    <row r="668" spans="1:8" x14ac:dyDescent="0.2">
      <c r="A668" s="34"/>
      <c r="B668" s="28"/>
      <c r="C668" s="28"/>
      <c r="D668" s="34"/>
      <c r="E668" s="28"/>
      <c r="F668" s="28"/>
      <c r="G668" s="34"/>
      <c r="H668" s="28"/>
    </row>
    <row r="669" spans="1:8" x14ac:dyDescent="0.2">
      <c r="A669" s="34"/>
      <c r="B669" s="28"/>
      <c r="C669" s="28"/>
      <c r="D669" s="34"/>
      <c r="E669" s="28"/>
      <c r="F669" s="28"/>
      <c r="G669" s="34"/>
      <c r="H669" s="28"/>
    </row>
    <row r="670" spans="1:8" x14ac:dyDescent="0.2">
      <c r="A670" s="34"/>
      <c r="B670" s="28"/>
      <c r="C670" s="28"/>
      <c r="D670" s="34"/>
      <c r="E670" s="28"/>
      <c r="F670" s="28"/>
      <c r="G670" s="34"/>
      <c r="H670" s="28"/>
    </row>
    <row r="671" spans="1:8" x14ac:dyDescent="0.2">
      <c r="A671" s="34"/>
      <c r="B671" s="28"/>
      <c r="C671" s="28"/>
      <c r="D671" s="34"/>
      <c r="E671" s="28"/>
      <c r="F671" s="28"/>
      <c r="G671" s="34"/>
      <c r="H671" s="28"/>
    </row>
    <row r="672" spans="1:8" x14ac:dyDescent="0.2">
      <c r="A672" s="34"/>
      <c r="B672" s="28"/>
      <c r="C672" s="28"/>
      <c r="D672" s="34"/>
      <c r="E672" s="28"/>
      <c r="F672" s="28"/>
      <c r="G672" s="34"/>
      <c r="H672" s="28"/>
    </row>
    <row r="673" spans="1:8" x14ac:dyDescent="0.2">
      <c r="A673" s="34"/>
      <c r="B673" s="28"/>
      <c r="C673" s="28"/>
      <c r="D673" s="34"/>
      <c r="E673" s="28"/>
      <c r="F673" s="28"/>
      <c r="G673" s="34"/>
      <c r="H673" s="28"/>
    </row>
    <row r="674" spans="1:8" x14ac:dyDescent="0.2">
      <c r="A674" s="34"/>
      <c r="B674" s="28"/>
      <c r="C674" s="28"/>
      <c r="D674" s="34"/>
      <c r="E674" s="28"/>
      <c r="F674" s="28"/>
      <c r="G674" s="34"/>
      <c r="H674" s="28"/>
    </row>
    <row r="675" spans="1:8" x14ac:dyDescent="0.2">
      <c r="A675" s="34"/>
      <c r="B675" s="28"/>
      <c r="C675" s="28"/>
      <c r="D675" s="34"/>
      <c r="E675" s="28"/>
      <c r="F675" s="28"/>
      <c r="G675" s="34"/>
      <c r="H675" s="28"/>
    </row>
    <row r="676" spans="1:8" x14ac:dyDescent="0.2">
      <c r="A676" s="34"/>
      <c r="B676" s="28"/>
      <c r="C676" s="28"/>
      <c r="D676" s="34"/>
      <c r="E676" s="28"/>
      <c r="F676" s="28"/>
      <c r="G676" s="34"/>
      <c r="H676" s="28"/>
    </row>
    <row r="677" spans="1:8" x14ac:dyDescent="0.2">
      <c r="A677" s="34"/>
      <c r="B677" s="28"/>
      <c r="C677" s="28"/>
      <c r="D677" s="34"/>
      <c r="E677" s="28"/>
      <c r="F677" s="28"/>
      <c r="G677" s="34"/>
      <c r="H677" s="28"/>
    </row>
    <row r="678" spans="1:8" x14ac:dyDescent="0.2">
      <c r="A678" s="34"/>
      <c r="B678" s="28"/>
      <c r="C678" s="28"/>
      <c r="D678" s="34"/>
      <c r="E678" s="28"/>
      <c r="F678" s="28"/>
      <c r="G678" s="34"/>
      <c r="H678" s="28"/>
    </row>
    <row r="679" spans="1:8" x14ac:dyDescent="0.2">
      <c r="A679" s="34"/>
      <c r="B679" s="28"/>
      <c r="C679" s="28"/>
      <c r="D679" s="34"/>
      <c r="E679" s="28"/>
      <c r="F679" s="28"/>
      <c r="G679" s="34"/>
      <c r="H679" s="28"/>
    </row>
    <row r="680" spans="1:8" x14ac:dyDescent="0.2">
      <c r="A680" s="34"/>
      <c r="B680" s="28"/>
      <c r="C680" s="28"/>
      <c r="D680" s="34"/>
      <c r="E680" s="28"/>
      <c r="F680" s="28"/>
      <c r="G680" s="34"/>
      <c r="H680" s="28"/>
    </row>
    <row r="681" spans="1:8" x14ac:dyDescent="0.2">
      <c r="A681" s="34"/>
      <c r="B681" s="28"/>
      <c r="C681" s="28"/>
      <c r="D681" s="34"/>
      <c r="E681" s="28"/>
      <c r="F681" s="28"/>
      <c r="G681" s="34"/>
      <c r="H681" s="28"/>
    </row>
    <row r="682" spans="1:8" x14ac:dyDescent="0.2">
      <c r="A682" s="34"/>
      <c r="B682" s="28"/>
      <c r="C682" s="28"/>
      <c r="D682" s="34"/>
      <c r="E682" s="28"/>
      <c r="F682" s="28"/>
      <c r="G682" s="34"/>
      <c r="H682" s="28"/>
    </row>
    <row r="683" spans="1:8" x14ac:dyDescent="0.2">
      <c r="A683" s="34"/>
      <c r="B683" s="28"/>
      <c r="C683" s="28"/>
      <c r="D683" s="34"/>
      <c r="E683" s="28"/>
      <c r="F683" s="28"/>
      <c r="G683" s="34"/>
      <c r="H683" s="28"/>
    </row>
    <row r="684" spans="1:8" x14ac:dyDescent="0.2">
      <c r="A684" s="34"/>
      <c r="B684" s="28"/>
      <c r="C684" s="28"/>
      <c r="D684" s="34"/>
      <c r="E684" s="28"/>
      <c r="F684" s="28"/>
      <c r="G684" s="34"/>
      <c r="H684" s="28"/>
    </row>
    <row r="685" spans="1:8" x14ac:dyDescent="0.2">
      <c r="A685" s="34"/>
      <c r="B685" s="28"/>
      <c r="C685" s="28"/>
      <c r="D685" s="34"/>
      <c r="E685" s="28"/>
      <c r="F685" s="28"/>
      <c r="G685" s="34"/>
      <c r="H685" s="28"/>
    </row>
    <row r="686" spans="1:8" x14ac:dyDescent="0.2">
      <c r="A686" s="34"/>
      <c r="B686" s="28"/>
      <c r="C686" s="28"/>
      <c r="D686" s="34"/>
      <c r="E686" s="28"/>
      <c r="F686" s="28"/>
      <c r="G686" s="34"/>
      <c r="H686" s="28"/>
    </row>
    <row r="687" spans="1:8" x14ac:dyDescent="0.2">
      <c r="A687" s="34"/>
      <c r="B687" s="28"/>
      <c r="C687" s="28"/>
      <c r="D687" s="34"/>
      <c r="E687" s="28"/>
      <c r="F687" s="28"/>
      <c r="G687" s="34"/>
      <c r="H687" s="28"/>
    </row>
    <row r="688" spans="1:8" x14ac:dyDescent="0.2">
      <c r="A688" s="34"/>
      <c r="B688" s="28"/>
      <c r="C688" s="28"/>
      <c r="D688" s="34"/>
      <c r="E688" s="28"/>
      <c r="F688" s="28"/>
      <c r="G688" s="34"/>
      <c r="H688" s="28"/>
    </row>
    <row r="689" spans="1:8" x14ac:dyDescent="0.2">
      <c r="A689" s="34"/>
      <c r="B689" s="28"/>
      <c r="C689" s="28"/>
      <c r="D689" s="34"/>
      <c r="E689" s="28"/>
      <c r="F689" s="28"/>
      <c r="G689" s="34"/>
      <c r="H689" s="28"/>
    </row>
    <row r="690" spans="1:8" x14ac:dyDescent="0.2">
      <c r="A690" s="34"/>
      <c r="B690" s="28"/>
      <c r="C690" s="28"/>
      <c r="D690" s="34"/>
      <c r="E690" s="28"/>
      <c r="F690" s="28"/>
      <c r="G690" s="34"/>
      <c r="H690" s="28"/>
    </row>
    <row r="691" spans="1:8" x14ac:dyDescent="0.2">
      <c r="A691" s="34"/>
      <c r="B691" s="28"/>
      <c r="C691" s="28"/>
      <c r="D691" s="34"/>
      <c r="E691" s="28"/>
      <c r="F691" s="28"/>
      <c r="G691" s="34"/>
      <c r="H691" s="28"/>
    </row>
    <row r="692" spans="1:8" x14ac:dyDescent="0.2">
      <c r="A692" s="34"/>
      <c r="B692" s="28"/>
      <c r="C692" s="28"/>
      <c r="D692" s="34"/>
      <c r="E692" s="28"/>
      <c r="F692" s="28"/>
      <c r="G692" s="34"/>
      <c r="H692" s="28"/>
    </row>
    <row r="693" spans="1:8" x14ac:dyDescent="0.2">
      <c r="A693" s="34"/>
      <c r="B693" s="28"/>
      <c r="C693" s="28"/>
      <c r="D693" s="34"/>
      <c r="E693" s="28"/>
      <c r="F693" s="28"/>
      <c r="G693" s="34"/>
      <c r="H693" s="28"/>
    </row>
    <row r="694" spans="1:8" x14ac:dyDescent="0.2">
      <c r="A694" s="34"/>
      <c r="B694" s="28"/>
      <c r="C694" s="28"/>
      <c r="D694" s="34"/>
      <c r="E694" s="28"/>
      <c r="F694" s="28"/>
      <c r="G694" s="34"/>
      <c r="H694" s="28"/>
    </row>
    <row r="695" spans="1:8" x14ac:dyDescent="0.2">
      <c r="A695" s="34"/>
      <c r="B695" s="28"/>
      <c r="C695" s="28"/>
      <c r="D695" s="34"/>
      <c r="E695" s="28"/>
      <c r="F695" s="28"/>
      <c r="G695" s="34"/>
      <c r="H695" s="28"/>
    </row>
    <row r="696" spans="1:8" x14ac:dyDescent="0.2">
      <c r="A696" s="34"/>
      <c r="B696" s="28"/>
      <c r="C696" s="28"/>
      <c r="D696" s="34"/>
      <c r="E696" s="28"/>
      <c r="F696" s="28"/>
      <c r="G696" s="34"/>
      <c r="H696" s="28"/>
    </row>
    <row r="697" spans="1:8" x14ac:dyDescent="0.2">
      <c r="A697" s="34"/>
      <c r="B697" s="28"/>
      <c r="C697" s="28"/>
      <c r="D697" s="34"/>
      <c r="E697" s="28"/>
      <c r="F697" s="28"/>
      <c r="G697" s="34"/>
      <c r="H697" s="28"/>
    </row>
    <row r="698" spans="1:8" x14ac:dyDescent="0.2">
      <c r="A698" s="34"/>
      <c r="B698" s="28"/>
      <c r="C698" s="28"/>
      <c r="D698" s="34"/>
      <c r="E698" s="28"/>
      <c r="F698" s="28"/>
      <c r="G698" s="34"/>
      <c r="H698" s="28"/>
    </row>
    <row r="699" spans="1:8" x14ac:dyDescent="0.2">
      <c r="A699" s="34"/>
      <c r="B699" s="28"/>
      <c r="C699" s="28"/>
      <c r="D699" s="34"/>
      <c r="E699" s="28"/>
      <c r="F699" s="28"/>
      <c r="G699" s="34"/>
      <c r="H699" s="28"/>
    </row>
    <row r="700" spans="1:8" x14ac:dyDescent="0.2">
      <c r="A700" s="34"/>
      <c r="B700" s="28"/>
      <c r="C700" s="28"/>
      <c r="D700" s="34"/>
      <c r="E700" s="28"/>
      <c r="F700" s="28"/>
      <c r="G700" s="34"/>
      <c r="H700" s="28"/>
    </row>
    <row r="701" spans="1:8" x14ac:dyDescent="0.2">
      <c r="A701" s="34"/>
      <c r="B701" s="28"/>
      <c r="C701" s="28"/>
      <c r="D701" s="34"/>
      <c r="E701" s="28"/>
      <c r="F701" s="28"/>
      <c r="G701" s="34"/>
      <c r="H701" s="28"/>
    </row>
    <row r="702" spans="1:8" x14ac:dyDescent="0.2">
      <c r="A702" s="34"/>
      <c r="B702" s="28"/>
      <c r="C702" s="28"/>
      <c r="D702" s="34"/>
      <c r="E702" s="28"/>
      <c r="F702" s="28"/>
      <c r="G702" s="34"/>
      <c r="H702" s="28"/>
    </row>
    <row r="703" spans="1:8" x14ac:dyDescent="0.2">
      <c r="A703" s="34"/>
      <c r="B703" s="28"/>
      <c r="C703" s="28"/>
      <c r="D703" s="34"/>
      <c r="E703" s="28"/>
      <c r="F703" s="28"/>
      <c r="G703" s="34"/>
      <c r="H703" s="28"/>
    </row>
    <row r="704" spans="1:8" x14ac:dyDescent="0.2">
      <c r="A704" s="34"/>
      <c r="B704" s="28"/>
      <c r="C704" s="28"/>
      <c r="D704" s="34"/>
      <c r="E704" s="28"/>
      <c r="F704" s="28"/>
      <c r="G704" s="34"/>
      <c r="H704" s="28"/>
    </row>
    <row r="705" spans="1:8" x14ac:dyDescent="0.2">
      <c r="A705" s="34"/>
      <c r="B705" s="28"/>
      <c r="C705" s="28"/>
      <c r="D705" s="34"/>
      <c r="E705" s="28"/>
      <c r="F705" s="28"/>
      <c r="G705" s="34"/>
      <c r="H705" s="28"/>
    </row>
    <row r="706" spans="1:8" x14ac:dyDescent="0.2">
      <c r="A706" s="34"/>
      <c r="B706" s="28"/>
      <c r="C706" s="28"/>
      <c r="D706" s="34"/>
      <c r="E706" s="28"/>
      <c r="F706" s="28"/>
      <c r="G706" s="34"/>
      <c r="H706" s="28"/>
    </row>
    <row r="707" spans="1:8" x14ac:dyDescent="0.2">
      <c r="A707" s="34"/>
      <c r="B707" s="28"/>
      <c r="C707" s="28"/>
      <c r="D707" s="34"/>
      <c r="E707" s="28"/>
      <c r="F707" s="28"/>
      <c r="G707" s="34"/>
      <c r="H707" s="28"/>
    </row>
    <row r="708" spans="1:8" x14ac:dyDescent="0.2">
      <c r="A708" s="34"/>
      <c r="B708" s="28"/>
      <c r="C708" s="28"/>
      <c r="D708" s="34"/>
      <c r="E708" s="28"/>
      <c r="F708" s="28"/>
      <c r="G708" s="34"/>
      <c r="H708" s="28"/>
    </row>
    <row r="709" spans="1:8" x14ac:dyDescent="0.2">
      <c r="A709" s="34"/>
      <c r="B709" s="28"/>
      <c r="C709" s="28"/>
      <c r="D709" s="34"/>
      <c r="E709" s="28"/>
      <c r="F709" s="28"/>
      <c r="G709" s="34"/>
      <c r="H709" s="28"/>
    </row>
    <row r="710" spans="1:8" x14ac:dyDescent="0.2">
      <c r="A710" s="34"/>
      <c r="B710" s="28"/>
      <c r="C710" s="28"/>
      <c r="D710" s="34"/>
      <c r="E710" s="28"/>
      <c r="F710" s="28"/>
      <c r="G710" s="34"/>
      <c r="H710" s="28"/>
    </row>
    <row r="711" spans="1:8" x14ac:dyDescent="0.2">
      <c r="A711" s="34"/>
      <c r="B711" s="28"/>
      <c r="C711" s="28"/>
      <c r="D711" s="34"/>
      <c r="E711" s="28"/>
      <c r="F711" s="28"/>
      <c r="G711" s="34"/>
      <c r="H711" s="28"/>
    </row>
    <row r="712" spans="1:8" x14ac:dyDescent="0.2">
      <c r="A712" s="34"/>
      <c r="B712" s="28"/>
      <c r="C712" s="28"/>
      <c r="D712" s="34"/>
      <c r="E712" s="28"/>
      <c r="F712" s="28"/>
      <c r="G712" s="34"/>
      <c r="H712" s="28"/>
    </row>
    <row r="713" spans="1:8" x14ac:dyDescent="0.2">
      <c r="A713" s="34"/>
      <c r="B713" s="28"/>
      <c r="C713" s="28"/>
      <c r="D713" s="34"/>
      <c r="E713" s="28"/>
      <c r="F713" s="28"/>
      <c r="G713" s="34"/>
      <c r="H713" s="28"/>
    </row>
    <row r="714" spans="1:8" x14ac:dyDescent="0.2">
      <c r="A714" s="34"/>
      <c r="B714" s="28"/>
      <c r="C714" s="28"/>
      <c r="D714" s="34"/>
      <c r="E714" s="28"/>
      <c r="F714" s="28"/>
      <c r="G714" s="34"/>
      <c r="H714" s="28"/>
    </row>
    <row r="715" spans="1:8" x14ac:dyDescent="0.2">
      <c r="A715" s="34"/>
      <c r="B715" s="28"/>
      <c r="C715" s="28"/>
      <c r="D715" s="34"/>
      <c r="E715" s="28"/>
      <c r="F715" s="28"/>
      <c r="G715" s="34"/>
      <c r="H715" s="28"/>
    </row>
    <row r="716" spans="1:8" x14ac:dyDescent="0.2">
      <c r="A716" s="34"/>
      <c r="B716" s="28"/>
      <c r="C716" s="28"/>
      <c r="D716" s="34"/>
      <c r="E716" s="28"/>
      <c r="F716" s="28"/>
      <c r="G716" s="34"/>
      <c r="H716" s="28"/>
    </row>
    <row r="717" spans="1:8" x14ac:dyDescent="0.2">
      <c r="A717" s="34"/>
      <c r="B717" s="28"/>
      <c r="C717" s="28"/>
      <c r="D717" s="34"/>
      <c r="E717" s="28"/>
      <c r="F717" s="28"/>
      <c r="G717" s="34"/>
      <c r="H717" s="28"/>
    </row>
    <row r="718" spans="1:8" x14ac:dyDescent="0.2">
      <c r="A718" s="34"/>
      <c r="B718" s="28"/>
      <c r="C718" s="28"/>
      <c r="D718" s="34"/>
      <c r="E718" s="28"/>
      <c r="F718" s="28"/>
      <c r="G718" s="34"/>
      <c r="H718" s="28"/>
    </row>
    <row r="719" spans="1:8" x14ac:dyDescent="0.2">
      <c r="A719" s="34"/>
      <c r="B719" s="28"/>
      <c r="C719" s="28"/>
      <c r="D719" s="34"/>
      <c r="E719" s="28"/>
      <c r="F719" s="28"/>
      <c r="G719" s="34"/>
      <c r="H719" s="28"/>
    </row>
    <row r="720" spans="1:8" x14ac:dyDescent="0.2">
      <c r="A720" s="34"/>
      <c r="B720" s="28"/>
      <c r="C720" s="28"/>
      <c r="D720" s="34"/>
      <c r="E720" s="28"/>
      <c r="F720" s="28"/>
      <c r="G720" s="34"/>
      <c r="H720" s="28"/>
    </row>
    <row r="721" spans="1:8" x14ac:dyDescent="0.2">
      <c r="A721" s="34"/>
      <c r="B721" s="28"/>
      <c r="C721" s="28"/>
      <c r="D721" s="34"/>
      <c r="E721" s="28"/>
      <c r="F721" s="28"/>
      <c r="G721" s="34"/>
      <c r="H721" s="28"/>
    </row>
    <row r="722" spans="1:8" x14ac:dyDescent="0.2">
      <c r="A722" s="34"/>
      <c r="B722" s="28"/>
      <c r="C722" s="28"/>
      <c r="D722" s="34"/>
      <c r="E722" s="28"/>
      <c r="F722" s="28"/>
      <c r="G722" s="34"/>
      <c r="H722" s="28"/>
    </row>
    <row r="723" spans="1:8" x14ac:dyDescent="0.2">
      <c r="A723" s="34"/>
      <c r="B723" s="28"/>
      <c r="C723" s="28"/>
      <c r="D723" s="34"/>
      <c r="E723" s="28"/>
      <c r="F723" s="28"/>
      <c r="G723" s="34"/>
      <c r="H723" s="28"/>
    </row>
    <row r="724" spans="1:8" x14ac:dyDescent="0.2">
      <c r="A724" s="34"/>
      <c r="B724" s="28"/>
      <c r="C724" s="28"/>
      <c r="D724" s="34"/>
      <c r="E724" s="28"/>
      <c r="F724" s="28"/>
      <c r="G724" s="34"/>
      <c r="H724" s="28"/>
    </row>
    <row r="725" spans="1:8" x14ac:dyDescent="0.2">
      <c r="A725" s="34"/>
      <c r="B725" s="28"/>
      <c r="C725" s="28"/>
      <c r="D725" s="34"/>
      <c r="E725" s="28"/>
      <c r="F725" s="28"/>
      <c r="G725" s="34"/>
      <c r="H725" s="28"/>
    </row>
    <row r="726" spans="1:8" x14ac:dyDescent="0.2">
      <c r="A726" s="34"/>
      <c r="B726" s="28"/>
      <c r="C726" s="28"/>
      <c r="D726" s="34"/>
      <c r="E726" s="28"/>
      <c r="F726" s="28"/>
      <c r="G726" s="34"/>
      <c r="H726" s="28"/>
    </row>
    <row r="727" spans="1:8" x14ac:dyDescent="0.2">
      <c r="A727" s="34"/>
      <c r="B727" s="28"/>
      <c r="C727" s="28"/>
      <c r="D727" s="34"/>
      <c r="E727" s="28"/>
      <c r="F727" s="28"/>
      <c r="G727" s="34"/>
      <c r="H727" s="28"/>
    </row>
    <row r="728" spans="1:8" x14ac:dyDescent="0.2">
      <c r="A728" s="34"/>
      <c r="B728" s="28"/>
      <c r="C728" s="28"/>
      <c r="D728" s="34"/>
      <c r="E728" s="28"/>
      <c r="F728" s="28"/>
      <c r="G728" s="34"/>
      <c r="H728" s="28"/>
    </row>
    <row r="729" spans="1:8" x14ac:dyDescent="0.2">
      <c r="A729" s="34"/>
      <c r="B729" s="28"/>
      <c r="C729" s="28"/>
      <c r="D729" s="34"/>
      <c r="E729" s="28"/>
      <c r="F729" s="28"/>
      <c r="G729" s="34"/>
      <c r="H729" s="28"/>
    </row>
    <row r="730" spans="1:8" x14ac:dyDescent="0.2">
      <c r="A730" s="34"/>
      <c r="B730" s="28"/>
      <c r="C730" s="28"/>
      <c r="D730" s="34"/>
      <c r="E730" s="28"/>
      <c r="F730" s="28"/>
      <c r="G730" s="34"/>
      <c r="H730" s="28"/>
    </row>
    <row r="731" spans="1:8" x14ac:dyDescent="0.2">
      <c r="A731" s="34"/>
      <c r="B731" s="28"/>
      <c r="C731" s="28"/>
      <c r="D731" s="34"/>
      <c r="E731" s="28"/>
      <c r="F731" s="28"/>
      <c r="G731" s="34"/>
      <c r="H731" s="28"/>
    </row>
    <row r="732" spans="1:8" x14ac:dyDescent="0.2">
      <c r="A732" s="34"/>
      <c r="B732" s="28"/>
      <c r="C732" s="28"/>
      <c r="D732" s="34"/>
      <c r="E732" s="28"/>
      <c r="F732" s="28"/>
      <c r="G732" s="34"/>
      <c r="H732" s="28"/>
    </row>
    <row r="733" spans="1:8" x14ac:dyDescent="0.2">
      <c r="A733" s="34"/>
      <c r="B733" s="28"/>
      <c r="C733" s="28"/>
      <c r="D733" s="34"/>
      <c r="E733" s="28"/>
      <c r="F733" s="28"/>
      <c r="G733" s="34"/>
      <c r="H733" s="28"/>
    </row>
    <row r="734" spans="1:8" x14ac:dyDescent="0.2">
      <c r="A734" s="34"/>
      <c r="B734" s="28"/>
      <c r="C734" s="28"/>
      <c r="D734" s="34"/>
      <c r="E734" s="28"/>
      <c r="F734" s="28"/>
      <c r="G734" s="34"/>
      <c r="H734" s="28"/>
    </row>
    <row r="735" spans="1:8" x14ac:dyDescent="0.2">
      <c r="A735" s="34"/>
      <c r="B735" s="28"/>
      <c r="C735" s="28"/>
      <c r="D735" s="34"/>
      <c r="E735" s="28"/>
      <c r="F735" s="28"/>
      <c r="G735" s="34"/>
      <c r="H735" s="28"/>
    </row>
    <row r="736" spans="1:8" x14ac:dyDescent="0.2">
      <c r="A736" s="34"/>
      <c r="B736" s="28"/>
      <c r="C736" s="28"/>
      <c r="D736" s="34"/>
      <c r="E736" s="28"/>
      <c r="F736" s="28"/>
      <c r="G736" s="34"/>
      <c r="H736" s="28"/>
    </row>
    <row r="737" spans="1:8" x14ac:dyDescent="0.2">
      <c r="A737" s="34"/>
      <c r="B737" s="28"/>
      <c r="C737" s="28"/>
      <c r="D737" s="34"/>
      <c r="E737" s="28"/>
      <c r="F737" s="28"/>
      <c r="G737" s="34"/>
      <c r="H737" s="28"/>
    </row>
    <row r="738" spans="1:8" x14ac:dyDescent="0.2">
      <c r="A738" s="34"/>
      <c r="B738" s="28"/>
      <c r="C738" s="28"/>
      <c r="D738" s="34"/>
      <c r="E738" s="28"/>
      <c r="F738" s="28"/>
      <c r="G738" s="34"/>
      <c r="H738" s="28"/>
    </row>
    <row r="739" spans="1:8" x14ac:dyDescent="0.2">
      <c r="A739" s="34"/>
      <c r="B739" s="28"/>
      <c r="C739" s="28"/>
      <c r="D739" s="34"/>
      <c r="E739" s="28"/>
      <c r="F739" s="28"/>
      <c r="G739" s="34"/>
      <c r="H739" s="28"/>
    </row>
    <row r="740" spans="1:8" x14ac:dyDescent="0.2">
      <c r="A740" s="34"/>
      <c r="B740" s="28"/>
      <c r="C740" s="28"/>
      <c r="D740" s="34"/>
      <c r="E740" s="28"/>
      <c r="F740" s="28"/>
      <c r="G740" s="34"/>
      <c r="H740" s="28"/>
    </row>
    <row r="741" spans="1:8" x14ac:dyDescent="0.2">
      <c r="A741" s="34"/>
      <c r="B741" s="28"/>
      <c r="C741" s="28"/>
      <c r="D741" s="34"/>
      <c r="E741" s="28"/>
      <c r="F741" s="28"/>
      <c r="G741" s="34"/>
      <c r="H741" s="28"/>
    </row>
    <row r="742" spans="1:8" x14ac:dyDescent="0.2">
      <c r="A742" s="34"/>
      <c r="B742" s="28"/>
      <c r="C742" s="28"/>
      <c r="D742" s="34"/>
      <c r="E742" s="28"/>
      <c r="F742" s="28"/>
      <c r="G742" s="34"/>
      <c r="H742" s="28"/>
    </row>
    <row r="743" spans="1:8" x14ac:dyDescent="0.2">
      <c r="A743" s="34"/>
      <c r="B743" s="28"/>
      <c r="C743" s="28"/>
      <c r="D743" s="34"/>
      <c r="E743" s="28"/>
      <c r="F743" s="28"/>
      <c r="G743" s="34"/>
      <c r="H743" s="28"/>
    </row>
    <row r="744" spans="1:8" x14ac:dyDescent="0.2">
      <c r="A744" s="34"/>
      <c r="B744" s="28"/>
      <c r="C744" s="28"/>
      <c r="D744" s="34"/>
      <c r="E744" s="28"/>
      <c r="F744" s="28"/>
      <c r="G744" s="34"/>
      <c r="H744" s="28"/>
    </row>
    <row r="745" spans="1:8" x14ac:dyDescent="0.2">
      <c r="A745" s="34"/>
      <c r="B745" s="28"/>
      <c r="C745" s="28"/>
      <c r="D745" s="34"/>
      <c r="E745" s="28"/>
      <c r="F745" s="28"/>
      <c r="G745" s="34"/>
      <c r="H745" s="28"/>
    </row>
    <row r="746" spans="1:8" x14ac:dyDescent="0.2">
      <c r="A746" s="34"/>
      <c r="B746" s="28"/>
      <c r="C746" s="28"/>
      <c r="D746" s="34"/>
      <c r="E746" s="28"/>
      <c r="F746" s="28"/>
      <c r="G746" s="34"/>
      <c r="H746" s="28"/>
    </row>
    <row r="747" spans="1:8" x14ac:dyDescent="0.2">
      <c r="A747" s="34"/>
      <c r="B747" s="28"/>
      <c r="C747" s="28"/>
      <c r="D747" s="34"/>
      <c r="E747" s="28"/>
      <c r="F747" s="28"/>
      <c r="G747" s="34"/>
      <c r="H747" s="28"/>
    </row>
    <row r="748" spans="1:8" x14ac:dyDescent="0.2">
      <c r="A748" s="34"/>
      <c r="B748" s="28"/>
      <c r="C748" s="28"/>
      <c r="D748" s="34"/>
      <c r="E748" s="28"/>
      <c r="F748" s="28"/>
      <c r="G748" s="34"/>
      <c r="H748" s="28"/>
    </row>
    <row r="749" spans="1:8" x14ac:dyDescent="0.2">
      <c r="A749" s="34"/>
      <c r="B749" s="28"/>
      <c r="C749" s="28"/>
      <c r="D749" s="34"/>
      <c r="E749" s="28"/>
      <c r="F749" s="28"/>
      <c r="G749" s="34"/>
      <c r="H749" s="28"/>
    </row>
    <row r="750" spans="1:8" x14ac:dyDescent="0.2">
      <c r="A750" s="34"/>
      <c r="B750" s="28"/>
      <c r="C750" s="28"/>
      <c r="D750" s="34"/>
      <c r="E750" s="28"/>
      <c r="F750" s="28"/>
      <c r="G750" s="34"/>
      <c r="H750" s="28"/>
    </row>
    <row r="751" spans="1:8" x14ac:dyDescent="0.2">
      <c r="A751" s="34"/>
      <c r="B751" s="28"/>
      <c r="C751" s="28"/>
      <c r="D751" s="34"/>
      <c r="E751" s="28"/>
      <c r="F751" s="28"/>
      <c r="G751" s="34"/>
      <c r="H751" s="28"/>
    </row>
    <row r="752" spans="1:8" x14ac:dyDescent="0.2">
      <c r="A752" s="34"/>
      <c r="B752" s="28"/>
      <c r="C752" s="28"/>
      <c r="D752" s="34"/>
      <c r="E752" s="28"/>
      <c r="F752" s="28"/>
      <c r="G752" s="34"/>
      <c r="H752" s="28"/>
    </row>
    <row r="753" spans="1:8" x14ac:dyDescent="0.2">
      <c r="A753" s="34"/>
      <c r="B753" s="28"/>
      <c r="C753" s="28"/>
      <c r="D753" s="34"/>
      <c r="E753" s="28"/>
      <c r="F753" s="28"/>
      <c r="G753" s="34"/>
      <c r="H753" s="28"/>
    </row>
    <row r="754" spans="1:8" x14ac:dyDescent="0.2">
      <c r="A754" s="34"/>
      <c r="B754" s="28"/>
      <c r="C754" s="28"/>
      <c r="D754" s="34"/>
      <c r="E754" s="28"/>
      <c r="F754" s="28"/>
      <c r="G754" s="34"/>
      <c r="H754" s="28"/>
    </row>
    <row r="755" spans="1:8" x14ac:dyDescent="0.2">
      <c r="A755" s="34"/>
      <c r="B755" s="28"/>
      <c r="C755" s="28"/>
      <c r="D755" s="34"/>
      <c r="E755" s="28"/>
      <c r="F755" s="28"/>
      <c r="G755" s="34"/>
      <c r="H755" s="28"/>
    </row>
    <row r="756" spans="1:8" x14ac:dyDescent="0.2">
      <c r="A756" s="34"/>
      <c r="B756" s="28"/>
      <c r="C756" s="28"/>
      <c r="D756" s="34"/>
      <c r="E756" s="28"/>
      <c r="F756" s="28"/>
      <c r="G756" s="34"/>
      <c r="H756" s="28"/>
    </row>
    <row r="757" spans="1:8" x14ac:dyDescent="0.2">
      <c r="A757" s="34"/>
      <c r="B757" s="28"/>
      <c r="C757" s="28"/>
      <c r="D757" s="34"/>
      <c r="E757" s="28"/>
      <c r="F757" s="28"/>
      <c r="G757" s="34"/>
      <c r="H757" s="28"/>
    </row>
    <row r="758" spans="1:8" x14ac:dyDescent="0.2">
      <c r="A758" s="34"/>
      <c r="B758" s="28"/>
      <c r="C758" s="28"/>
      <c r="D758" s="34"/>
      <c r="E758" s="28"/>
      <c r="F758" s="28"/>
      <c r="G758" s="34"/>
      <c r="H758" s="28"/>
    </row>
    <row r="759" spans="1:8" x14ac:dyDescent="0.2">
      <c r="A759" s="34"/>
      <c r="B759" s="28"/>
      <c r="C759" s="28"/>
      <c r="D759" s="34"/>
      <c r="E759" s="28"/>
      <c r="F759" s="28"/>
      <c r="G759" s="34"/>
      <c r="H759" s="28"/>
    </row>
    <row r="760" spans="1:8" x14ac:dyDescent="0.2">
      <c r="A760" s="34"/>
      <c r="B760" s="28"/>
      <c r="C760" s="28"/>
      <c r="D760" s="34"/>
      <c r="E760" s="28"/>
      <c r="F760" s="28"/>
      <c r="G760" s="34"/>
      <c r="H760" s="28"/>
    </row>
    <row r="761" spans="1:8" x14ac:dyDescent="0.2">
      <c r="A761" s="34"/>
      <c r="B761" s="28"/>
      <c r="C761" s="28"/>
      <c r="D761" s="34"/>
      <c r="E761" s="28"/>
      <c r="F761" s="28"/>
      <c r="G761" s="34"/>
      <c r="H761" s="28"/>
    </row>
    <row r="762" spans="1:8" x14ac:dyDescent="0.2">
      <c r="A762" s="34"/>
      <c r="B762" s="28"/>
      <c r="C762" s="28"/>
      <c r="D762" s="34"/>
      <c r="E762" s="28"/>
      <c r="F762" s="28"/>
      <c r="G762" s="34"/>
      <c r="H762" s="28"/>
    </row>
    <row r="763" spans="1:8" x14ac:dyDescent="0.2">
      <c r="A763" s="34"/>
      <c r="B763" s="28"/>
      <c r="C763" s="28"/>
      <c r="D763" s="34"/>
      <c r="E763" s="28"/>
      <c r="F763" s="28"/>
      <c r="G763" s="34"/>
      <c r="H763" s="28"/>
    </row>
    <row r="764" spans="1:8" x14ac:dyDescent="0.2">
      <c r="A764" s="34"/>
      <c r="B764" s="28"/>
      <c r="C764" s="28"/>
      <c r="D764" s="34"/>
      <c r="E764" s="28"/>
      <c r="F764" s="28"/>
      <c r="G764" s="34"/>
      <c r="H764" s="28"/>
    </row>
    <row r="765" spans="1:8" x14ac:dyDescent="0.2">
      <c r="A765" s="34"/>
      <c r="B765" s="28"/>
      <c r="C765" s="28"/>
      <c r="D765" s="34"/>
      <c r="E765" s="28"/>
      <c r="F765" s="28"/>
      <c r="G765" s="34"/>
      <c r="H765" s="28"/>
    </row>
    <row r="766" spans="1:8" x14ac:dyDescent="0.2">
      <c r="A766" s="34"/>
      <c r="B766" s="28"/>
      <c r="C766" s="28"/>
      <c r="D766" s="34"/>
      <c r="E766" s="28"/>
      <c r="F766" s="28"/>
      <c r="G766" s="34"/>
      <c r="H766" s="28"/>
    </row>
    <row r="767" spans="1:8" x14ac:dyDescent="0.2">
      <c r="A767" s="34"/>
      <c r="B767" s="28"/>
      <c r="C767" s="28"/>
      <c r="D767" s="34"/>
      <c r="E767" s="28"/>
      <c r="F767" s="28"/>
      <c r="G767" s="34"/>
      <c r="H767" s="28"/>
    </row>
    <row r="768" spans="1:8" x14ac:dyDescent="0.2">
      <c r="A768" s="34"/>
      <c r="B768" s="28"/>
      <c r="C768" s="28"/>
      <c r="D768" s="34"/>
      <c r="E768" s="28"/>
      <c r="F768" s="28"/>
      <c r="G768" s="34"/>
      <c r="H768" s="28"/>
    </row>
    <row r="769" spans="1:8" x14ac:dyDescent="0.2">
      <c r="A769" s="34"/>
      <c r="B769" s="28"/>
      <c r="C769" s="28"/>
      <c r="D769" s="34"/>
      <c r="E769" s="28"/>
      <c r="F769" s="28"/>
      <c r="G769" s="34"/>
      <c r="H769" s="28"/>
    </row>
    <row r="770" spans="1:8" x14ac:dyDescent="0.2">
      <c r="A770" s="34"/>
      <c r="B770" s="28"/>
      <c r="C770" s="28"/>
      <c r="D770" s="34"/>
      <c r="E770" s="28"/>
      <c r="F770" s="28"/>
      <c r="G770" s="34"/>
      <c r="H770" s="28"/>
    </row>
    <row r="771" spans="1:8" x14ac:dyDescent="0.2">
      <c r="A771" s="34"/>
      <c r="B771" s="28"/>
      <c r="C771" s="28"/>
      <c r="D771" s="34"/>
      <c r="E771" s="28"/>
      <c r="F771" s="28"/>
      <c r="G771" s="34"/>
      <c r="H771" s="28"/>
    </row>
    <row r="772" spans="1:8" x14ac:dyDescent="0.2">
      <c r="A772" s="34"/>
      <c r="B772" s="28"/>
      <c r="C772" s="28"/>
      <c r="D772" s="34"/>
      <c r="E772" s="28"/>
      <c r="F772" s="28"/>
      <c r="G772" s="34"/>
      <c r="H772" s="28"/>
    </row>
    <row r="773" spans="1:8" x14ac:dyDescent="0.2">
      <c r="A773" s="34"/>
      <c r="B773" s="28"/>
      <c r="C773" s="28"/>
      <c r="D773" s="34"/>
      <c r="E773" s="28"/>
      <c r="F773" s="28"/>
      <c r="G773" s="34"/>
      <c r="H773" s="28"/>
    </row>
    <row r="774" spans="1:8" x14ac:dyDescent="0.2">
      <c r="A774" s="34"/>
      <c r="B774" s="28"/>
      <c r="C774" s="28"/>
      <c r="D774" s="34"/>
      <c r="E774" s="28"/>
      <c r="F774" s="28"/>
      <c r="G774" s="34"/>
      <c r="H774" s="28"/>
    </row>
    <row r="775" spans="1:8" x14ac:dyDescent="0.2">
      <c r="A775" s="34"/>
      <c r="B775" s="28"/>
      <c r="C775" s="28"/>
      <c r="D775" s="34"/>
      <c r="E775" s="28"/>
      <c r="F775" s="28"/>
      <c r="G775" s="34"/>
      <c r="H775" s="28"/>
    </row>
    <row r="776" spans="1:8" x14ac:dyDescent="0.2">
      <c r="A776" s="34"/>
      <c r="B776" s="28"/>
      <c r="C776" s="28"/>
      <c r="D776" s="34"/>
      <c r="E776" s="28"/>
      <c r="F776" s="28"/>
      <c r="G776" s="34"/>
      <c r="H776" s="28"/>
    </row>
    <row r="777" spans="1:8" x14ac:dyDescent="0.2">
      <c r="A777" s="34"/>
      <c r="B777" s="28"/>
      <c r="C777" s="28"/>
      <c r="D777" s="34"/>
      <c r="E777" s="28"/>
      <c r="F777" s="28"/>
      <c r="G777" s="34"/>
      <c r="H777" s="28"/>
    </row>
    <row r="778" spans="1:8" x14ac:dyDescent="0.2">
      <c r="A778" s="34"/>
      <c r="B778" s="28"/>
      <c r="C778" s="28"/>
      <c r="D778" s="34"/>
      <c r="E778" s="28"/>
      <c r="F778" s="28"/>
      <c r="G778" s="34"/>
      <c r="H778" s="28"/>
    </row>
    <row r="779" spans="1:8" x14ac:dyDescent="0.2">
      <c r="A779" s="34"/>
      <c r="B779" s="28"/>
      <c r="C779" s="28"/>
      <c r="D779" s="34"/>
      <c r="E779" s="28"/>
      <c r="F779" s="28"/>
      <c r="G779" s="34"/>
      <c r="H779" s="28"/>
    </row>
    <row r="780" spans="1:8" x14ac:dyDescent="0.2">
      <c r="A780" s="34"/>
      <c r="B780" s="28"/>
      <c r="C780" s="28"/>
      <c r="D780" s="34"/>
      <c r="E780" s="28"/>
      <c r="F780" s="28"/>
      <c r="G780" s="34"/>
      <c r="H780" s="28"/>
    </row>
    <row r="781" spans="1:8" x14ac:dyDescent="0.2">
      <c r="A781" s="34"/>
      <c r="B781" s="28"/>
      <c r="C781" s="28"/>
      <c r="D781" s="34"/>
      <c r="E781" s="28"/>
      <c r="F781" s="28"/>
      <c r="G781" s="34"/>
      <c r="H781" s="28"/>
    </row>
    <row r="782" spans="1:8" x14ac:dyDescent="0.2">
      <c r="A782" s="34"/>
      <c r="B782" s="28"/>
      <c r="C782" s="28"/>
      <c r="D782" s="34"/>
      <c r="E782" s="28"/>
      <c r="F782" s="28"/>
      <c r="G782" s="34"/>
      <c r="H782" s="28"/>
    </row>
    <row r="783" spans="1:8" x14ac:dyDescent="0.2">
      <c r="A783" s="34"/>
      <c r="B783" s="28"/>
      <c r="C783" s="28"/>
      <c r="D783" s="34"/>
      <c r="E783" s="28"/>
      <c r="F783" s="28"/>
      <c r="G783" s="34"/>
      <c r="H783" s="28"/>
    </row>
    <row r="784" spans="1:8" x14ac:dyDescent="0.2">
      <c r="A784" s="34"/>
      <c r="B784" s="28"/>
      <c r="C784" s="28"/>
      <c r="D784" s="34"/>
      <c r="E784" s="28"/>
      <c r="F784" s="28"/>
      <c r="G784" s="34"/>
      <c r="H784" s="28"/>
    </row>
    <row r="785" spans="1:8" x14ac:dyDescent="0.2">
      <c r="A785" s="34"/>
      <c r="B785" s="28"/>
      <c r="C785" s="28"/>
      <c r="D785" s="34"/>
      <c r="E785" s="28"/>
      <c r="F785" s="28"/>
      <c r="G785" s="34"/>
      <c r="H785" s="28"/>
    </row>
    <row r="786" spans="1:8" x14ac:dyDescent="0.2">
      <c r="A786" s="34"/>
      <c r="B786" s="28"/>
      <c r="C786" s="28"/>
      <c r="D786" s="34"/>
      <c r="E786" s="28"/>
      <c r="F786" s="28"/>
      <c r="G786" s="34"/>
      <c r="H786" s="28"/>
    </row>
    <row r="787" spans="1:8" x14ac:dyDescent="0.2">
      <c r="A787" s="34"/>
      <c r="B787" s="28"/>
      <c r="C787" s="28"/>
      <c r="D787" s="34"/>
      <c r="E787" s="28"/>
      <c r="F787" s="28"/>
      <c r="G787" s="34"/>
      <c r="H787" s="28"/>
    </row>
    <row r="788" spans="1:8" x14ac:dyDescent="0.2">
      <c r="A788" s="34"/>
      <c r="B788" s="28"/>
      <c r="C788" s="28"/>
      <c r="D788" s="34"/>
      <c r="E788" s="28"/>
      <c r="F788" s="28"/>
      <c r="G788" s="34"/>
      <c r="H788" s="28"/>
    </row>
    <row r="789" spans="1:8" x14ac:dyDescent="0.2">
      <c r="A789" s="34"/>
      <c r="B789" s="28"/>
      <c r="C789" s="28"/>
      <c r="D789" s="34"/>
      <c r="E789" s="28"/>
      <c r="F789" s="28"/>
      <c r="G789" s="34"/>
      <c r="H789" s="28"/>
    </row>
    <row r="790" spans="1:8" x14ac:dyDescent="0.2">
      <c r="A790" s="34"/>
      <c r="B790" s="28"/>
      <c r="C790" s="28"/>
      <c r="D790" s="34"/>
      <c r="E790" s="28"/>
      <c r="F790" s="28"/>
      <c r="G790" s="34"/>
      <c r="H790" s="28"/>
    </row>
    <row r="791" spans="1:8" x14ac:dyDescent="0.2">
      <c r="A791" s="34"/>
      <c r="B791" s="28"/>
      <c r="C791" s="28"/>
      <c r="D791" s="34"/>
      <c r="E791" s="28"/>
      <c r="F791" s="28"/>
      <c r="G791" s="34"/>
      <c r="H791" s="28"/>
    </row>
    <row r="792" spans="1:8" x14ac:dyDescent="0.2">
      <c r="A792" s="34"/>
      <c r="B792" s="28"/>
      <c r="C792" s="28"/>
      <c r="D792" s="34"/>
      <c r="E792" s="28"/>
      <c r="F792" s="28"/>
      <c r="G792" s="34"/>
      <c r="H792" s="28"/>
    </row>
    <row r="793" spans="1:8" x14ac:dyDescent="0.2">
      <c r="A793" s="34"/>
      <c r="B793" s="28"/>
      <c r="C793" s="28"/>
      <c r="D793" s="34"/>
      <c r="E793" s="28"/>
      <c r="F793" s="28"/>
      <c r="G793" s="34"/>
      <c r="H793" s="28"/>
    </row>
    <row r="794" spans="1:8" x14ac:dyDescent="0.2">
      <c r="A794" s="34"/>
      <c r="B794" s="28"/>
      <c r="C794" s="28"/>
      <c r="D794" s="34"/>
      <c r="E794" s="28"/>
      <c r="F794" s="28"/>
      <c r="G794" s="34"/>
      <c r="H794" s="28"/>
    </row>
    <row r="795" spans="1:8" x14ac:dyDescent="0.2">
      <c r="A795" s="34"/>
      <c r="B795" s="28"/>
      <c r="C795" s="28"/>
      <c r="D795" s="34"/>
      <c r="E795" s="28"/>
      <c r="F795" s="28"/>
      <c r="G795" s="34"/>
      <c r="H795" s="28"/>
    </row>
    <row r="796" spans="1:8" x14ac:dyDescent="0.2">
      <c r="A796" s="34"/>
      <c r="B796" s="28"/>
      <c r="C796" s="28"/>
      <c r="D796" s="34"/>
      <c r="E796" s="28"/>
      <c r="F796" s="28"/>
      <c r="G796" s="34"/>
      <c r="H796" s="28"/>
    </row>
    <row r="797" spans="1:8" x14ac:dyDescent="0.2">
      <c r="A797" s="34"/>
      <c r="B797" s="28"/>
      <c r="C797" s="28"/>
      <c r="D797" s="34"/>
      <c r="E797" s="28"/>
      <c r="F797" s="28"/>
      <c r="G797" s="34"/>
      <c r="H797" s="28"/>
    </row>
    <row r="798" spans="1:8" x14ac:dyDescent="0.2">
      <c r="A798" s="34"/>
      <c r="B798" s="28"/>
      <c r="C798" s="28"/>
      <c r="D798" s="34"/>
      <c r="E798" s="28"/>
      <c r="F798" s="28"/>
      <c r="G798" s="34"/>
      <c r="H798" s="28"/>
    </row>
    <row r="799" spans="1:8" x14ac:dyDescent="0.2">
      <c r="A799" s="34"/>
      <c r="B799" s="28"/>
      <c r="C799" s="28"/>
      <c r="D799" s="34"/>
      <c r="E799" s="28"/>
      <c r="F799" s="28"/>
      <c r="G799" s="34"/>
      <c r="H799" s="28"/>
    </row>
    <row r="800" spans="1:8" x14ac:dyDescent="0.2">
      <c r="A800" s="34"/>
      <c r="B800" s="28"/>
      <c r="C800" s="28"/>
      <c r="D800" s="34"/>
      <c r="E800" s="28"/>
      <c r="F800" s="28"/>
      <c r="G800" s="34"/>
      <c r="H800" s="28"/>
    </row>
    <row r="801" spans="1:8" x14ac:dyDescent="0.2">
      <c r="A801" s="34"/>
      <c r="B801" s="28"/>
      <c r="C801" s="28"/>
      <c r="D801" s="34"/>
      <c r="E801" s="28"/>
      <c r="F801" s="28"/>
      <c r="G801" s="34"/>
      <c r="H801" s="28"/>
    </row>
    <row r="802" spans="1:8" x14ac:dyDescent="0.2">
      <c r="A802" s="34"/>
      <c r="B802" s="28"/>
      <c r="C802" s="28"/>
      <c r="D802" s="34"/>
      <c r="E802" s="28"/>
      <c r="F802" s="28"/>
      <c r="G802" s="34"/>
      <c r="H802" s="28"/>
    </row>
    <row r="803" spans="1:8" x14ac:dyDescent="0.2">
      <c r="A803" s="34"/>
      <c r="B803" s="28"/>
      <c r="C803" s="28"/>
      <c r="D803" s="34"/>
      <c r="E803" s="28"/>
      <c r="F803" s="28"/>
      <c r="G803" s="34"/>
      <c r="H803" s="28"/>
    </row>
    <row r="804" spans="1:8" x14ac:dyDescent="0.2">
      <c r="A804" s="34"/>
      <c r="B804" s="28"/>
      <c r="C804" s="28"/>
      <c r="D804" s="34"/>
      <c r="E804" s="28"/>
      <c r="F804" s="28"/>
      <c r="G804" s="34"/>
      <c r="H804" s="28"/>
    </row>
    <row r="805" spans="1:8" x14ac:dyDescent="0.2">
      <c r="A805" s="34"/>
      <c r="B805" s="28"/>
      <c r="C805" s="28"/>
      <c r="D805" s="34"/>
      <c r="E805" s="28"/>
      <c r="F805" s="28"/>
      <c r="G805" s="34"/>
      <c r="H805" s="28"/>
    </row>
    <row r="806" spans="1:8" x14ac:dyDescent="0.2">
      <c r="A806" s="34"/>
      <c r="B806" s="28"/>
      <c r="C806" s="28"/>
      <c r="D806" s="34"/>
      <c r="E806" s="28"/>
      <c r="F806" s="28"/>
      <c r="G806" s="34"/>
      <c r="H806" s="28"/>
    </row>
    <row r="807" spans="1:8" x14ac:dyDescent="0.2">
      <c r="A807" s="34"/>
      <c r="B807" s="28"/>
      <c r="C807" s="28"/>
      <c r="D807" s="34"/>
      <c r="E807" s="28"/>
      <c r="F807" s="28"/>
      <c r="G807" s="34"/>
      <c r="H807" s="28"/>
    </row>
    <row r="808" spans="1:8" x14ac:dyDescent="0.2">
      <c r="A808" s="34"/>
      <c r="B808" s="28"/>
      <c r="C808" s="28"/>
      <c r="D808" s="34"/>
      <c r="E808" s="28"/>
      <c r="F808" s="28"/>
      <c r="G808" s="34"/>
      <c r="H808" s="28"/>
    </row>
    <row r="809" spans="1:8" x14ac:dyDescent="0.2">
      <c r="A809" s="34"/>
      <c r="B809" s="28"/>
      <c r="C809" s="28"/>
      <c r="D809" s="34"/>
      <c r="E809" s="28"/>
      <c r="F809" s="28"/>
      <c r="G809" s="34"/>
      <c r="H809" s="28"/>
    </row>
    <row r="810" spans="1:8" x14ac:dyDescent="0.2">
      <c r="A810" s="34"/>
      <c r="B810" s="28"/>
      <c r="C810" s="28"/>
      <c r="D810" s="34"/>
      <c r="E810" s="28"/>
      <c r="F810" s="28"/>
      <c r="G810" s="34"/>
      <c r="H810" s="28"/>
    </row>
    <row r="811" spans="1:8" x14ac:dyDescent="0.2">
      <c r="A811" s="34"/>
      <c r="B811" s="28"/>
      <c r="C811" s="28"/>
      <c r="D811" s="34"/>
      <c r="E811" s="28"/>
      <c r="F811" s="28"/>
      <c r="G811" s="34"/>
      <c r="H811" s="28"/>
    </row>
    <row r="812" spans="1:8" x14ac:dyDescent="0.2">
      <c r="A812" s="34"/>
      <c r="B812" s="28"/>
      <c r="C812" s="28"/>
      <c r="D812" s="34"/>
      <c r="E812" s="28"/>
      <c r="F812" s="28"/>
      <c r="G812" s="34"/>
      <c r="H812" s="28"/>
    </row>
    <row r="813" spans="1:8" x14ac:dyDescent="0.2">
      <c r="A813" s="34"/>
      <c r="B813" s="28"/>
      <c r="C813" s="28"/>
      <c r="D813" s="34"/>
      <c r="E813" s="28"/>
      <c r="F813" s="28"/>
      <c r="G813" s="34"/>
      <c r="H813" s="28"/>
    </row>
    <row r="814" spans="1:8" x14ac:dyDescent="0.2">
      <c r="A814" s="34"/>
      <c r="B814" s="28"/>
      <c r="C814" s="28"/>
      <c r="D814" s="34"/>
      <c r="E814" s="28"/>
      <c r="F814" s="28"/>
      <c r="G814" s="34"/>
      <c r="H814" s="28"/>
    </row>
    <row r="815" spans="1:8" x14ac:dyDescent="0.2">
      <c r="A815" s="34"/>
      <c r="B815" s="28"/>
      <c r="C815" s="28"/>
      <c r="D815" s="34"/>
      <c r="E815" s="28"/>
      <c r="F815" s="28"/>
      <c r="G815" s="34"/>
      <c r="H815" s="28"/>
    </row>
    <row r="816" spans="1:8" x14ac:dyDescent="0.2">
      <c r="A816" s="34"/>
      <c r="B816" s="28"/>
      <c r="C816" s="28"/>
      <c r="D816" s="34"/>
      <c r="E816" s="28"/>
      <c r="F816" s="28"/>
      <c r="G816" s="34"/>
      <c r="H816" s="28"/>
    </row>
    <row r="817" spans="1:8" x14ac:dyDescent="0.2">
      <c r="A817" s="34"/>
      <c r="B817" s="28"/>
      <c r="C817" s="28"/>
      <c r="D817" s="34"/>
      <c r="E817" s="28"/>
      <c r="F817" s="28"/>
      <c r="G817" s="34"/>
      <c r="H817" s="28"/>
    </row>
    <row r="818" spans="1:8" x14ac:dyDescent="0.2">
      <c r="A818" s="34"/>
      <c r="B818" s="28"/>
      <c r="C818" s="28"/>
      <c r="D818" s="34"/>
      <c r="E818" s="28"/>
      <c r="F818" s="28"/>
      <c r="G818" s="34"/>
      <c r="H818" s="28"/>
    </row>
    <row r="819" spans="1:8" x14ac:dyDescent="0.2">
      <c r="A819" s="34"/>
      <c r="B819" s="28"/>
      <c r="C819" s="28"/>
      <c r="D819" s="34"/>
      <c r="E819" s="28"/>
      <c r="F819" s="28"/>
      <c r="G819" s="34"/>
      <c r="H819" s="28"/>
    </row>
    <row r="820" spans="1:8" x14ac:dyDescent="0.2">
      <c r="A820" s="34"/>
      <c r="B820" s="28"/>
      <c r="C820" s="28"/>
      <c r="D820" s="34"/>
      <c r="E820" s="28"/>
      <c r="F820" s="28"/>
      <c r="G820" s="34"/>
      <c r="H820" s="28"/>
    </row>
    <row r="821" spans="1:8" x14ac:dyDescent="0.2">
      <c r="A821" s="34"/>
      <c r="B821" s="28"/>
      <c r="C821" s="28"/>
      <c r="D821" s="34"/>
      <c r="E821" s="28"/>
      <c r="F821" s="28"/>
      <c r="G821" s="34"/>
      <c r="H821" s="28"/>
    </row>
    <row r="822" spans="1:8" x14ac:dyDescent="0.2">
      <c r="A822" s="34"/>
      <c r="B822" s="28"/>
      <c r="C822" s="28"/>
      <c r="D822" s="34"/>
      <c r="E822" s="28"/>
      <c r="F822" s="28"/>
      <c r="G822" s="34"/>
      <c r="H822" s="28"/>
    </row>
    <row r="823" spans="1:8" x14ac:dyDescent="0.2">
      <c r="A823" s="34"/>
      <c r="B823" s="28"/>
      <c r="C823" s="28"/>
      <c r="D823" s="34"/>
      <c r="E823" s="28"/>
      <c r="F823" s="28"/>
      <c r="G823" s="34"/>
      <c r="H823" s="28"/>
    </row>
    <row r="824" spans="1:8" x14ac:dyDescent="0.2">
      <c r="A824" s="34"/>
      <c r="B824" s="28"/>
      <c r="C824" s="28"/>
      <c r="D824" s="34"/>
      <c r="E824" s="28"/>
      <c r="F824" s="28"/>
      <c r="G824" s="34"/>
      <c r="H824" s="28"/>
    </row>
    <row r="825" spans="1:8" x14ac:dyDescent="0.2">
      <c r="A825" s="34"/>
      <c r="B825" s="28"/>
      <c r="C825" s="28"/>
      <c r="D825" s="34"/>
      <c r="E825" s="28"/>
      <c r="F825" s="28"/>
      <c r="G825" s="34"/>
      <c r="H825" s="28"/>
    </row>
    <row r="826" spans="1:8" x14ac:dyDescent="0.2">
      <c r="A826" s="34"/>
      <c r="B826" s="28"/>
      <c r="C826" s="28"/>
      <c r="D826" s="34"/>
      <c r="E826" s="28"/>
      <c r="F826" s="28"/>
      <c r="G826" s="34"/>
      <c r="H826" s="28"/>
    </row>
    <row r="827" spans="1:8" x14ac:dyDescent="0.2">
      <c r="A827" s="34"/>
      <c r="B827" s="28"/>
      <c r="C827" s="28"/>
      <c r="D827" s="34"/>
      <c r="E827" s="28"/>
      <c r="F827" s="28"/>
      <c r="G827" s="34"/>
      <c r="H827" s="28"/>
    </row>
    <row r="828" spans="1:8" x14ac:dyDescent="0.2">
      <c r="A828" s="34"/>
      <c r="B828" s="28"/>
      <c r="C828" s="28"/>
      <c r="D828" s="34"/>
      <c r="E828" s="28"/>
      <c r="F828" s="28"/>
      <c r="G828" s="34"/>
      <c r="H828" s="28"/>
    </row>
    <row r="829" spans="1:8" x14ac:dyDescent="0.2">
      <c r="A829" s="34"/>
      <c r="B829" s="28"/>
      <c r="C829" s="28"/>
      <c r="D829" s="34"/>
      <c r="E829" s="28"/>
      <c r="F829" s="28"/>
      <c r="G829" s="34"/>
      <c r="H829" s="28"/>
    </row>
    <row r="830" spans="1:8" x14ac:dyDescent="0.2">
      <c r="A830" s="34"/>
      <c r="B830" s="28"/>
      <c r="C830" s="28"/>
      <c r="D830" s="34"/>
      <c r="E830" s="28"/>
      <c r="F830" s="28"/>
      <c r="G830" s="34"/>
      <c r="H830" s="28"/>
    </row>
    <row r="831" spans="1:8" x14ac:dyDescent="0.2">
      <c r="A831" s="34"/>
      <c r="B831" s="28"/>
      <c r="C831" s="28"/>
      <c r="D831" s="34"/>
      <c r="E831" s="28"/>
      <c r="F831" s="28"/>
      <c r="G831" s="34"/>
      <c r="H831" s="28"/>
    </row>
    <row r="832" spans="1:8" x14ac:dyDescent="0.2">
      <c r="A832" s="34"/>
      <c r="B832" s="28"/>
      <c r="C832" s="28"/>
      <c r="D832" s="34"/>
      <c r="E832" s="28"/>
      <c r="F832" s="28"/>
      <c r="G832" s="34"/>
      <c r="H832" s="28"/>
    </row>
    <row r="833" spans="1:8" x14ac:dyDescent="0.2">
      <c r="A833" s="34"/>
      <c r="B833" s="28"/>
      <c r="C833" s="28"/>
      <c r="D833" s="34"/>
      <c r="E833" s="28"/>
      <c r="F833" s="28"/>
      <c r="G833" s="34"/>
      <c r="H833" s="28"/>
    </row>
    <row r="834" spans="1:8" x14ac:dyDescent="0.2">
      <c r="A834" s="34"/>
      <c r="B834" s="28"/>
      <c r="C834" s="28"/>
      <c r="D834" s="34"/>
      <c r="E834" s="28"/>
      <c r="F834" s="28"/>
      <c r="G834" s="34"/>
      <c r="H834" s="28"/>
    </row>
    <row r="835" spans="1:8" x14ac:dyDescent="0.2">
      <c r="A835" s="34"/>
      <c r="B835" s="28"/>
      <c r="C835" s="28"/>
      <c r="D835" s="34"/>
      <c r="E835" s="28"/>
      <c r="F835" s="28"/>
      <c r="G835" s="34"/>
      <c r="H835" s="28"/>
    </row>
    <row r="836" spans="1:8" x14ac:dyDescent="0.2">
      <c r="A836" s="34"/>
      <c r="B836" s="28"/>
      <c r="C836" s="28"/>
      <c r="D836" s="34"/>
      <c r="E836" s="28"/>
      <c r="F836" s="28"/>
      <c r="G836" s="34"/>
      <c r="H836" s="28"/>
    </row>
    <row r="837" spans="1:8" x14ac:dyDescent="0.2">
      <c r="A837" s="34"/>
      <c r="B837" s="28"/>
      <c r="C837" s="28"/>
      <c r="D837" s="34"/>
      <c r="E837" s="28"/>
      <c r="F837" s="28"/>
      <c r="G837" s="34"/>
      <c r="H837" s="28"/>
    </row>
    <row r="838" spans="1:8" x14ac:dyDescent="0.2">
      <c r="A838" s="34"/>
      <c r="B838" s="28"/>
      <c r="C838" s="28"/>
      <c r="D838" s="34"/>
      <c r="E838" s="28"/>
      <c r="F838" s="28"/>
      <c r="G838" s="34"/>
      <c r="H838" s="28"/>
    </row>
    <row r="839" spans="1:8" x14ac:dyDescent="0.2">
      <c r="A839" s="34"/>
      <c r="B839" s="28"/>
      <c r="C839" s="28"/>
      <c r="D839" s="34"/>
      <c r="E839" s="28"/>
      <c r="F839" s="28"/>
      <c r="G839" s="34"/>
      <c r="H839" s="28"/>
    </row>
    <row r="840" spans="1:8" x14ac:dyDescent="0.2">
      <c r="A840" s="34"/>
      <c r="B840" s="28"/>
      <c r="C840" s="28"/>
      <c r="D840" s="34"/>
      <c r="E840" s="28"/>
      <c r="F840" s="28"/>
      <c r="G840" s="34"/>
      <c r="H840" s="28"/>
    </row>
    <row r="841" spans="1:8" x14ac:dyDescent="0.2">
      <c r="A841" s="34"/>
      <c r="B841" s="28"/>
      <c r="C841" s="28"/>
      <c r="D841" s="34"/>
      <c r="E841" s="28"/>
      <c r="F841" s="28"/>
      <c r="G841" s="34"/>
      <c r="H841" s="28"/>
    </row>
    <row r="842" spans="1:8" x14ac:dyDescent="0.2">
      <c r="A842" s="34"/>
      <c r="B842" s="28"/>
      <c r="C842" s="28"/>
      <c r="D842" s="34"/>
      <c r="E842" s="28"/>
      <c r="F842" s="28"/>
      <c r="G842" s="34"/>
      <c r="H842" s="28"/>
    </row>
    <row r="843" spans="1:8" x14ac:dyDescent="0.2">
      <c r="A843" s="34"/>
      <c r="B843" s="28"/>
      <c r="C843" s="28"/>
      <c r="D843" s="34"/>
      <c r="E843" s="28"/>
      <c r="F843" s="28"/>
      <c r="G843" s="34"/>
      <c r="H843" s="28"/>
    </row>
    <row r="844" spans="1:8" x14ac:dyDescent="0.2">
      <c r="A844" s="34"/>
      <c r="B844" s="28"/>
      <c r="C844" s="28"/>
      <c r="D844" s="34"/>
      <c r="E844" s="28"/>
      <c r="F844" s="28"/>
      <c r="G844" s="34"/>
      <c r="H844" s="28"/>
    </row>
    <row r="845" spans="1:8" x14ac:dyDescent="0.2">
      <c r="A845" s="34"/>
      <c r="B845" s="28"/>
      <c r="C845" s="28"/>
      <c r="D845" s="34"/>
      <c r="E845" s="28"/>
      <c r="F845" s="28"/>
      <c r="G845" s="34"/>
      <c r="H845" s="28"/>
    </row>
    <row r="846" spans="1:8" x14ac:dyDescent="0.2">
      <c r="A846" s="34"/>
      <c r="B846" s="28"/>
      <c r="C846" s="28"/>
      <c r="D846" s="34"/>
      <c r="E846" s="28"/>
      <c r="F846" s="28"/>
      <c r="G846" s="34"/>
      <c r="H846" s="28"/>
    </row>
    <row r="847" spans="1:8" x14ac:dyDescent="0.2">
      <c r="A847" s="34"/>
      <c r="B847" s="28"/>
      <c r="C847" s="28"/>
      <c r="D847" s="34"/>
      <c r="E847" s="28"/>
      <c r="F847" s="28"/>
      <c r="G847" s="34"/>
      <c r="H847" s="28"/>
    </row>
    <row r="848" spans="1:8" x14ac:dyDescent="0.2">
      <c r="A848" s="34"/>
      <c r="B848" s="28"/>
      <c r="C848" s="28"/>
      <c r="D848" s="34"/>
      <c r="E848" s="28"/>
      <c r="F848" s="28"/>
      <c r="G848" s="34"/>
      <c r="H848" s="28"/>
    </row>
    <row r="849" spans="1:8" x14ac:dyDescent="0.2">
      <c r="A849" s="34"/>
      <c r="B849" s="28"/>
      <c r="C849" s="28"/>
      <c r="D849" s="34"/>
      <c r="E849" s="28"/>
      <c r="F849" s="28"/>
      <c r="G849" s="34"/>
      <c r="H849" s="28"/>
    </row>
    <row r="850" spans="1:8" x14ac:dyDescent="0.2">
      <c r="A850" s="34"/>
      <c r="B850" s="28"/>
      <c r="C850" s="28"/>
      <c r="D850" s="34"/>
      <c r="E850" s="28"/>
      <c r="F850" s="28"/>
      <c r="G850" s="34"/>
      <c r="H850" s="28"/>
    </row>
    <row r="851" spans="1:8" x14ac:dyDescent="0.2">
      <c r="A851" s="34"/>
      <c r="B851" s="28"/>
      <c r="C851" s="28"/>
      <c r="D851" s="34"/>
      <c r="E851" s="28"/>
      <c r="F851" s="28"/>
      <c r="G851" s="34"/>
      <c r="H851" s="28"/>
    </row>
    <row r="852" spans="1:8" x14ac:dyDescent="0.2">
      <c r="A852" s="34"/>
      <c r="B852" s="28"/>
      <c r="C852" s="28"/>
      <c r="D852" s="34"/>
      <c r="E852" s="28"/>
      <c r="F852" s="28"/>
      <c r="G852" s="34"/>
      <c r="H852" s="28"/>
    </row>
    <row r="853" spans="1:8" x14ac:dyDescent="0.2">
      <c r="A853" s="34"/>
      <c r="B853" s="28"/>
      <c r="C853" s="28"/>
      <c r="D853" s="34"/>
      <c r="E853" s="28"/>
      <c r="F853" s="28"/>
      <c r="G853" s="34"/>
      <c r="H853" s="28"/>
    </row>
    <row r="854" spans="1:8" x14ac:dyDescent="0.2">
      <c r="A854" s="34"/>
      <c r="B854" s="28"/>
      <c r="C854" s="28"/>
      <c r="D854" s="34"/>
      <c r="E854" s="28"/>
      <c r="F854" s="28"/>
      <c r="G854" s="34"/>
      <c r="H854" s="28"/>
    </row>
    <row r="855" spans="1:8" x14ac:dyDescent="0.2">
      <c r="A855" s="34"/>
      <c r="B855" s="28"/>
      <c r="C855" s="28"/>
      <c r="D855" s="34"/>
      <c r="E855" s="28"/>
      <c r="F855" s="28"/>
      <c r="G855" s="34"/>
      <c r="H855" s="28"/>
    </row>
    <row r="856" spans="1:8" x14ac:dyDescent="0.2">
      <c r="A856" s="34"/>
      <c r="B856" s="28"/>
      <c r="C856" s="28"/>
      <c r="D856" s="34"/>
      <c r="E856" s="28"/>
      <c r="F856" s="28"/>
      <c r="G856" s="34"/>
      <c r="H856" s="28"/>
    </row>
    <row r="857" spans="1:8" x14ac:dyDescent="0.2">
      <c r="A857" s="34"/>
      <c r="B857" s="28"/>
      <c r="C857" s="28"/>
      <c r="D857" s="34"/>
      <c r="E857" s="28"/>
      <c r="F857" s="28"/>
      <c r="G857" s="34"/>
      <c r="H857" s="28"/>
    </row>
    <row r="858" spans="1:8" x14ac:dyDescent="0.2">
      <c r="A858" s="34"/>
      <c r="B858" s="28"/>
      <c r="C858" s="28"/>
      <c r="D858" s="34"/>
      <c r="E858" s="28"/>
      <c r="F858" s="28"/>
      <c r="G858" s="34"/>
      <c r="H858" s="28"/>
    </row>
    <row r="859" spans="1:8" x14ac:dyDescent="0.2">
      <c r="A859" s="34"/>
      <c r="B859" s="28"/>
      <c r="C859" s="28"/>
      <c r="D859" s="34"/>
      <c r="E859" s="28"/>
      <c r="F859" s="28"/>
      <c r="G859" s="34"/>
      <c r="H859" s="28"/>
    </row>
    <row r="860" spans="1:8" x14ac:dyDescent="0.2">
      <c r="A860" s="34"/>
      <c r="B860" s="28"/>
      <c r="C860" s="28"/>
      <c r="D860" s="34"/>
      <c r="E860" s="28"/>
      <c r="F860" s="28"/>
      <c r="G860" s="34"/>
      <c r="H860" s="28"/>
    </row>
    <row r="861" spans="1:8" x14ac:dyDescent="0.2">
      <c r="A861" s="34"/>
      <c r="B861" s="28"/>
      <c r="C861" s="28"/>
      <c r="D861" s="34"/>
      <c r="E861" s="28"/>
      <c r="F861" s="28"/>
      <c r="G861" s="34"/>
      <c r="H861" s="28"/>
    </row>
    <row r="862" spans="1:8" x14ac:dyDescent="0.2">
      <c r="A862" s="34"/>
      <c r="B862" s="28"/>
      <c r="C862" s="28"/>
      <c r="D862" s="34"/>
      <c r="E862" s="28"/>
      <c r="F862" s="28"/>
      <c r="G862" s="34"/>
      <c r="H862" s="28"/>
    </row>
    <row r="863" spans="1:8" x14ac:dyDescent="0.2">
      <c r="A863" s="34"/>
      <c r="B863" s="28"/>
      <c r="C863" s="28"/>
      <c r="D863" s="34"/>
      <c r="E863" s="28"/>
      <c r="F863" s="28"/>
      <c r="G863" s="34"/>
      <c r="H863" s="28"/>
    </row>
    <row r="864" spans="1:8" x14ac:dyDescent="0.2">
      <c r="A864" s="34"/>
      <c r="B864" s="28"/>
      <c r="C864" s="28"/>
      <c r="D864" s="34"/>
      <c r="E864" s="28"/>
      <c r="F864" s="28"/>
      <c r="G864" s="34"/>
      <c r="H864" s="28"/>
    </row>
    <row r="865" spans="1:8" x14ac:dyDescent="0.2">
      <c r="A865" s="34"/>
      <c r="B865" s="28"/>
      <c r="C865" s="28"/>
      <c r="D865" s="34"/>
      <c r="E865" s="28"/>
      <c r="F865" s="28"/>
      <c r="G865" s="34"/>
      <c r="H865" s="28"/>
    </row>
    <row r="866" spans="1:8" x14ac:dyDescent="0.2">
      <c r="A866" s="34"/>
      <c r="B866" s="28"/>
      <c r="C866" s="28"/>
      <c r="D866" s="34"/>
      <c r="E866" s="28"/>
      <c r="F866" s="28"/>
      <c r="G866" s="34"/>
      <c r="H866" s="28"/>
    </row>
    <row r="867" spans="1:8" x14ac:dyDescent="0.2">
      <c r="A867" s="34"/>
      <c r="B867" s="28"/>
      <c r="C867" s="28"/>
      <c r="D867" s="34"/>
      <c r="E867" s="28"/>
      <c r="F867" s="28"/>
      <c r="G867" s="34"/>
      <c r="H867" s="28"/>
    </row>
    <row r="868" spans="1:8" x14ac:dyDescent="0.2">
      <c r="A868" s="34"/>
      <c r="B868" s="28"/>
      <c r="C868" s="28"/>
      <c r="D868" s="34"/>
      <c r="E868" s="28"/>
      <c r="F868" s="28"/>
      <c r="G868" s="34"/>
      <c r="H868" s="28"/>
    </row>
    <row r="869" spans="1:8" x14ac:dyDescent="0.2">
      <c r="A869" s="34"/>
      <c r="B869" s="28"/>
      <c r="C869" s="28"/>
      <c r="D869" s="34"/>
      <c r="E869" s="28"/>
      <c r="F869" s="28"/>
      <c r="G869" s="34"/>
      <c r="H869" s="28"/>
    </row>
    <row r="870" spans="1:8" x14ac:dyDescent="0.2">
      <c r="A870" s="34"/>
      <c r="B870" s="28"/>
      <c r="C870" s="28"/>
      <c r="D870" s="34"/>
      <c r="E870" s="28"/>
      <c r="F870" s="28"/>
      <c r="G870" s="34"/>
      <c r="H870" s="28"/>
    </row>
    <row r="871" spans="1:8" x14ac:dyDescent="0.2">
      <c r="A871" s="34"/>
      <c r="B871" s="28"/>
      <c r="C871" s="28"/>
      <c r="D871" s="34"/>
      <c r="E871" s="28"/>
      <c r="F871" s="28"/>
      <c r="G871" s="34"/>
      <c r="H871" s="28"/>
    </row>
    <row r="872" spans="1:8" x14ac:dyDescent="0.2">
      <c r="A872" s="34"/>
      <c r="B872" s="28"/>
      <c r="C872" s="28"/>
      <c r="D872" s="34"/>
      <c r="E872" s="28"/>
      <c r="F872" s="28"/>
      <c r="G872" s="34"/>
      <c r="H872" s="28"/>
    </row>
    <row r="873" spans="1:8" x14ac:dyDescent="0.2">
      <c r="A873" s="34"/>
      <c r="B873" s="28"/>
      <c r="C873" s="28"/>
      <c r="D873" s="34"/>
      <c r="E873" s="28"/>
      <c r="F873" s="28"/>
      <c r="G873" s="34"/>
      <c r="H873" s="28"/>
    </row>
    <row r="874" spans="1:8" x14ac:dyDescent="0.2">
      <c r="A874" s="34"/>
      <c r="B874" s="28"/>
      <c r="C874" s="28"/>
      <c r="D874" s="34"/>
      <c r="E874" s="28"/>
      <c r="F874" s="28"/>
      <c r="G874" s="34"/>
      <c r="H874" s="28"/>
    </row>
    <row r="875" spans="1:8" x14ac:dyDescent="0.2">
      <c r="A875" s="34"/>
      <c r="B875" s="28"/>
      <c r="C875" s="28"/>
      <c r="D875" s="34"/>
      <c r="E875" s="28"/>
      <c r="F875" s="28"/>
      <c r="G875" s="34"/>
      <c r="H875" s="28"/>
    </row>
    <row r="876" spans="1:8" x14ac:dyDescent="0.2">
      <c r="A876" s="34"/>
      <c r="B876" s="28"/>
      <c r="C876" s="28"/>
      <c r="D876" s="34"/>
      <c r="E876" s="28"/>
      <c r="F876" s="28"/>
      <c r="G876" s="34"/>
      <c r="H876" s="28"/>
    </row>
    <row r="877" spans="1:8" x14ac:dyDescent="0.2">
      <c r="A877" s="34"/>
      <c r="B877" s="28"/>
      <c r="C877" s="28"/>
      <c r="D877" s="34"/>
      <c r="E877" s="28"/>
      <c r="F877" s="28"/>
      <c r="G877" s="34"/>
      <c r="H877" s="28"/>
    </row>
    <row r="878" spans="1:8" x14ac:dyDescent="0.2">
      <c r="A878" s="34"/>
      <c r="B878" s="28"/>
      <c r="C878" s="28"/>
      <c r="D878" s="34"/>
      <c r="E878" s="28"/>
      <c r="F878" s="28"/>
      <c r="G878" s="34"/>
      <c r="H878" s="28"/>
    </row>
    <row r="879" spans="1:8" x14ac:dyDescent="0.2">
      <c r="A879" s="34"/>
      <c r="B879" s="28"/>
      <c r="C879" s="28"/>
      <c r="D879" s="34"/>
      <c r="E879" s="28"/>
      <c r="F879" s="28"/>
      <c r="G879" s="34"/>
      <c r="H879" s="28"/>
    </row>
    <row r="880" spans="1:8" x14ac:dyDescent="0.2">
      <c r="A880" s="34"/>
      <c r="B880" s="28"/>
      <c r="C880" s="28"/>
      <c r="D880" s="34"/>
      <c r="E880" s="28"/>
      <c r="F880" s="28"/>
      <c r="G880" s="34"/>
      <c r="H880" s="28"/>
    </row>
    <row r="881" spans="1:8" x14ac:dyDescent="0.2">
      <c r="A881" s="34"/>
      <c r="B881" s="28"/>
      <c r="C881" s="28"/>
      <c r="D881" s="34"/>
      <c r="E881" s="28"/>
      <c r="F881" s="28"/>
      <c r="G881" s="34"/>
      <c r="H881" s="28"/>
    </row>
    <row r="882" spans="1:8" x14ac:dyDescent="0.2">
      <c r="A882" s="34"/>
      <c r="B882" s="28"/>
      <c r="C882" s="28"/>
      <c r="D882" s="34"/>
      <c r="E882" s="28"/>
      <c r="F882" s="28"/>
      <c r="G882" s="34"/>
      <c r="H882" s="28"/>
    </row>
    <row r="883" spans="1:8" x14ac:dyDescent="0.2">
      <c r="A883" s="34"/>
      <c r="B883" s="28"/>
      <c r="C883" s="28"/>
      <c r="D883" s="34"/>
      <c r="E883" s="28"/>
      <c r="F883" s="28"/>
      <c r="G883" s="34"/>
      <c r="H883" s="28"/>
    </row>
    <row r="884" spans="1:8" x14ac:dyDescent="0.2">
      <c r="A884" s="34"/>
      <c r="B884" s="28"/>
      <c r="C884" s="28"/>
      <c r="D884" s="34"/>
      <c r="E884" s="28"/>
      <c r="F884" s="28"/>
      <c r="G884" s="34"/>
      <c r="H884" s="28"/>
    </row>
    <row r="885" spans="1:8" x14ac:dyDescent="0.2">
      <c r="A885" s="34"/>
      <c r="B885" s="28"/>
      <c r="C885" s="28"/>
      <c r="D885" s="34"/>
      <c r="E885" s="28"/>
      <c r="F885" s="28"/>
      <c r="G885" s="34"/>
      <c r="H885" s="28"/>
    </row>
    <row r="886" spans="1:8" x14ac:dyDescent="0.2">
      <c r="A886" s="34"/>
      <c r="B886" s="28"/>
      <c r="C886" s="28"/>
      <c r="D886" s="34"/>
      <c r="E886" s="28"/>
      <c r="F886" s="28"/>
      <c r="G886" s="34"/>
      <c r="H886" s="28"/>
    </row>
    <row r="887" spans="1:8" x14ac:dyDescent="0.2">
      <c r="A887" s="34"/>
      <c r="B887" s="28"/>
      <c r="C887" s="28"/>
      <c r="D887" s="34"/>
      <c r="E887" s="28"/>
      <c r="F887" s="28"/>
      <c r="G887" s="34"/>
      <c r="H887" s="28"/>
    </row>
    <row r="888" spans="1:8" x14ac:dyDescent="0.2">
      <c r="A888" s="34"/>
      <c r="B888" s="28"/>
      <c r="C888" s="28"/>
      <c r="D888" s="34"/>
      <c r="E888" s="28"/>
      <c r="F888" s="28"/>
      <c r="G888" s="34"/>
      <c r="H888" s="28"/>
    </row>
    <row r="889" spans="1:8" x14ac:dyDescent="0.2">
      <c r="A889" s="34"/>
      <c r="B889" s="28"/>
      <c r="C889" s="28"/>
      <c r="D889" s="34"/>
      <c r="E889" s="28"/>
      <c r="F889" s="28"/>
      <c r="G889" s="34"/>
      <c r="H889" s="28"/>
    </row>
    <row r="890" spans="1:8" x14ac:dyDescent="0.2">
      <c r="A890" s="34"/>
      <c r="B890" s="28"/>
      <c r="C890" s="28"/>
      <c r="D890" s="34"/>
      <c r="E890" s="28"/>
      <c r="F890" s="28"/>
      <c r="G890" s="34"/>
      <c r="H890" s="28"/>
    </row>
    <row r="891" spans="1:8" x14ac:dyDescent="0.2">
      <c r="A891" s="34"/>
      <c r="B891" s="28"/>
      <c r="C891" s="28"/>
      <c r="D891" s="34"/>
      <c r="E891" s="28"/>
      <c r="F891" s="28"/>
      <c r="G891" s="34"/>
      <c r="H891" s="28"/>
    </row>
    <row r="892" spans="1:8" x14ac:dyDescent="0.2">
      <c r="A892" s="34"/>
      <c r="B892" s="28"/>
      <c r="C892" s="28"/>
      <c r="D892" s="34"/>
      <c r="E892" s="28"/>
      <c r="F892" s="28"/>
      <c r="G892" s="34"/>
      <c r="H892" s="28"/>
    </row>
    <row r="893" spans="1:8" x14ac:dyDescent="0.2">
      <c r="A893" s="34"/>
      <c r="B893" s="28"/>
      <c r="C893" s="28"/>
      <c r="D893" s="34"/>
      <c r="E893" s="28"/>
      <c r="F893" s="28"/>
      <c r="G893" s="34"/>
      <c r="H893" s="28"/>
    </row>
    <row r="894" spans="1:8" x14ac:dyDescent="0.2">
      <c r="A894" s="34"/>
      <c r="B894" s="28"/>
      <c r="C894" s="28"/>
      <c r="D894" s="34"/>
      <c r="E894" s="28"/>
      <c r="F894" s="28"/>
      <c r="G894" s="34"/>
      <c r="H894" s="28"/>
    </row>
    <row r="895" spans="1:8" x14ac:dyDescent="0.2">
      <c r="A895" s="34"/>
      <c r="B895" s="28"/>
      <c r="C895" s="28"/>
      <c r="D895" s="34"/>
      <c r="E895" s="28"/>
      <c r="F895" s="28"/>
      <c r="G895" s="34"/>
      <c r="H895" s="28"/>
    </row>
    <row r="896" spans="1:8" x14ac:dyDescent="0.2">
      <c r="A896" s="34"/>
      <c r="B896" s="28"/>
      <c r="C896" s="28"/>
      <c r="D896" s="34"/>
      <c r="E896" s="28"/>
      <c r="F896" s="28"/>
      <c r="G896" s="34"/>
      <c r="H896" s="28"/>
    </row>
    <row r="897" spans="1:8" x14ac:dyDescent="0.2">
      <c r="A897" s="34"/>
      <c r="B897" s="28"/>
      <c r="C897" s="28"/>
      <c r="D897" s="34"/>
      <c r="E897" s="28"/>
      <c r="F897" s="28"/>
      <c r="G897" s="34"/>
      <c r="H897" s="28"/>
    </row>
    <row r="898" spans="1:8" x14ac:dyDescent="0.2">
      <c r="A898" s="34"/>
      <c r="B898" s="28"/>
      <c r="C898" s="28"/>
      <c r="D898" s="34"/>
      <c r="E898" s="28"/>
      <c r="F898" s="28"/>
      <c r="G898" s="34"/>
      <c r="H898" s="28"/>
    </row>
    <row r="899" spans="1:8" x14ac:dyDescent="0.2">
      <c r="A899" s="34"/>
      <c r="B899" s="28"/>
      <c r="C899" s="28"/>
      <c r="D899" s="34"/>
      <c r="E899" s="28"/>
      <c r="F899" s="28"/>
      <c r="G899" s="34"/>
      <c r="H899" s="28"/>
    </row>
    <row r="900" spans="1:8" x14ac:dyDescent="0.2">
      <c r="A900" s="34"/>
      <c r="B900" s="28"/>
      <c r="C900" s="28"/>
      <c r="D900" s="34"/>
      <c r="E900" s="28"/>
      <c r="F900" s="28"/>
      <c r="G900" s="34"/>
      <c r="H900" s="28"/>
    </row>
    <row r="901" spans="1:8" x14ac:dyDescent="0.2">
      <c r="A901" s="34"/>
      <c r="B901" s="28"/>
      <c r="C901" s="28"/>
      <c r="D901" s="34"/>
      <c r="E901" s="28"/>
      <c r="F901" s="28"/>
      <c r="G901" s="34"/>
      <c r="H901" s="28"/>
    </row>
    <row r="902" spans="1:8" x14ac:dyDescent="0.2">
      <c r="A902" s="34"/>
      <c r="B902" s="28"/>
      <c r="C902" s="28"/>
      <c r="D902" s="34"/>
      <c r="E902" s="28"/>
      <c r="F902" s="28"/>
      <c r="G902" s="34"/>
      <c r="H902" s="28"/>
    </row>
    <row r="903" spans="1:8" x14ac:dyDescent="0.2">
      <c r="A903" s="34"/>
      <c r="B903" s="28"/>
      <c r="C903" s="28"/>
      <c r="D903" s="34"/>
      <c r="E903" s="28"/>
      <c r="F903" s="28"/>
      <c r="G903" s="34"/>
      <c r="H903" s="28"/>
    </row>
    <row r="904" spans="1:8" x14ac:dyDescent="0.2">
      <c r="A904" s="34"/>
      <c r="B904" s="28"/>
      <c r="C904" s="28"/>
      <c r="D904" s="34"/>
      <c r="E904" s="28"/>
      <c r="F904" s="28"/>
      <c r="G904" s="34"/>
      <c r="H904" s="28"/>
    </row>
    <row r="905" spans="1:8" x14ac:dyDescent="0.2">
      <c r="A905" s="34"/>
      <c r="B905" s="28"/>
      <c r="C905" s="28"/>
      <c r="D905" s="34"/>
      <c r="E905" s="28"/>
      <c r="F905" s="28"/>
      <c r="G905" s="34"/>
      <c r="H905" s="28"/>
    </row>
    <row r="906" spans="1:8" x14ac:dyDescent="0.2">
      <c r="A906" s="34"/>
      <c r="B906" s="28"/>
      <c r="C906" s="28"/>
      <c r="D906" s="34"/>
      <c r="E906" s="28"/>
      <c r="F906" s="28"/>
      <c r="G906" s="34"/>
      <c r="H906" s="28"/>
    </row>
    <row r="907" spans="1:8" x14ac:dyDescent="0.2">
      <c r="A907" s="34"/>
      <c r="B907" s="28"/>
      <c r="C907" s="28"/>
      <c r="D907" s="34"/>
      <c r="E907" s="28"/>
      <c r="F907" s="28"/>
      <c r="G907" s="34"/>
      <c r="H907" s="28"/>
    </row>
    <row r="908" spans="1:8" x14ac:dyDescent="0.2">
      <c r="A908" s="34"/>
      <c r="B908" s="28"/>
      <c r="C908" s="28"/>
      <c r="D908" s="34"/>
      <c r="E908" s="28"/>
      <c r="F908" s="28"/>
      <c r="G908" s="34"/>
      <c r="H908" s="28"/>
    </row>
    <row r="909" spans="1:8" x14ac:dyDescent="0.2">
      <c r="A909" s="34"/>
      <c r="B909" s="28"/>
      <c r="C909" s="28"/>
      <c r="D909" s="34"/>
      <c r="E909" s="28"/>
      <c r="F909" s="28"/>
      <c r="G909" s="34"/>
      <c r="H909" s="28"/>
    </row>
    <row r="910" spans="1:8" x14ac:dyDescent="0.2">
      <c r="A910" s="34"/>
      <c r="B910" s="28"/>
      <c r="C910" s="28"/>
      <c r="D910" s="34"/>
      <c r="E910" s="28"/>
      <c r="F910" s="28"/>
      <c r="G910" s="34"/>
      <c r="H910" s="28"/>
    </row>
    <row r="911" spans="1:8" x14ac:dyDescent="0.2">
      <c r="A911" s="34"/>
      <c r="B911" s="28"/>
      <c r="C911" s="28"/>
      <c r="D911" s="34"/>
      <c r="E911" s="28"/>
      <c r="F911" s="28"/>
      <c r="G911" s="34"/>
      <c r="H911" s="28"/>
    </row>
    <row r="912" spans="1:8" x14ac:dyDescent="0.2">
      <c r="A912" s="34"/>
      <c r="B912" s="28"/>
      <c r="C912" s="28"/>
      <c r="D912" s="34"/>
      <c r="E912" s="28"/>
      <c r="F912" s="28"/>
      <c r="G912" s="34"/>
      <c r="H912" s="28"/>
    </row>
    <row r="913" spans="1:8" x14ac:dyDescent="0.2">
      <c r="A913" s="34"/>
      <c r="B913" s="28"/>
      <c r="C913" s="28"/>
      <c r="D913" s="34"/>
      <c r="E913" s="28"/>
      <c r="F913" s="28"/>
      <c r="G913" s="34"/>
      <c r="H913" s="28"/>
    </row>
    <row r="914" spans="1:8" x14ac:dyDescent="0.2">
      <c r="A914" s="34"/>
      <c r="B914" s="28"/>
      <c r="C914" s="28"/>
      <c r="D914" s="34"/>
      <c r="E914" s="28"/>
      <c r="F914" s="28"/>
      <c r="G914" s="34"/>
      <c r="H914" s="28"/>
    </row>
    <row r="915" spans="1:8" x14ac:dyDescent="0.2">
      <c r="A915" s="34"/>
      <c r="B915" s="28"/>
      <c r="C915" s="28"/>
      <c r="D915" s="34"/>
      <c r="E915" s="28"/>
      <c r="F915" s="28"/>
      <c r="G915" s="34"/>
      <c r="H915" s="28"/>
    </row>
    <row r="916" spans="1:8" x14ac:dyDescent="0.2">
      <c r="A916" s="34"/>
      <c r="B916" s="28"/>
      <c r="C916" s="28"/>
      <c r="D916" s="34"/>
      <c r="E916" s="28"/>
      <c r="F916" s="28"/>
      <c r="G916" s="34"/>
      <c r="H916" s="28"/>
    </row>
    <row r="917" spans="1:8" x14ac:dyDescent="0.2">
      <c r="A917" s="34"/>
      <c r="B917" s="28"/>
      <c r="C917" s="28"/>
      <c r="D917" s="34"/>
      <c r="E917" s="28"/>
      <c r="F917" s="28"/>
      <c r="G917" s="34"/>
      <c r="H917" s="28"/>
    </row>
    <row r="918" spans="1:8" x14ac:dyDescent="0.2">
      <c r="A918" s="34"/>
      <c r="B918" s="28"/>
      <c r="C918" s="28"/>
      <c r="D918" s="34"/>
      <c r="E918" s="28"/>
      <c r="F918" s="28"/>
      <c r="G918" s="34"/>
      <c r="H918" s="28"/>
    </row>
    <row r="919" spans="1:8" x14ac:dyDescent="0.2">
      <c r="A919" s="34"/>
      <c r="B919" s="28"/>
      <c r="C919" s="28"/>
      <c r="D919" s="34"/>
      <c r="E919" s="28"/>
      <c r="F919" s="28"/>
      <c r="G919" s="34"/>
      <c r="H919" s="28"/>
    </row>
    <row r="920" spans="1:8" x14ac:dyDescent="0.2">
      <c r="A920" s="34"/>
      <c r="B920" s="28"/>
      <c r="C920" s="28"/>
      <c r="D920" s="34"/>
      <c r="E920" s="28"/>
      <c r="F920" s="28"/>
      <c r="G920" s="34"/>
      <c r="H920" s="28"/>
    </row>
    <row r="921" spans="1:8" x14ac:dyDescent="0.2">
      <c r="A921" s="34"/>
      <c r="B921" s="28"/>
      <c r="C921" s="28"/>
      <c r="D921" s="34"/>
      <c r="E921" s="28"/>
      <c r="F921" s="28"/>
      <c r="G921" s="34"/>
      <c r="H921" s="28"/>
    </row>
    <row r="922" spans="1:8" x14ac:dyDescent="0.2">
      <c r="A922" s="34"/>
      <c r="B922" s="28"/>
      <c r="C922" s="28"/>
      <c r="D922" s="34"/>
      <c r="E922" s="28"/>
      <c r="F922" s="28"/>
      <c r="G922" s="34"/>
      <c r="H922" s="28"/>
    </row>
    <row r="923" spans="1:8" x14ac:dyDescent="0.2">
      <c r="A923" s="34"/>
      <c r="B923" s="28"/>
      <c r="C923" s="28"/>
      <c r="D923" s="34"/>
      <c r="E923" s="28"/>
      <c r="F923" s="28"/>
      <c r="G923" s="34"/>
      <c r="H923" s="28"/>
    </row>
    <row r="924" spans="1:8" x14ac:dyDescent="0.2">
      <c r="A924" s="34"/>
      <c r="B924" s="28"/>
      <c r="C924" s="28"/>
      <c r="D924" s="34"/>
      <c r="E924" s="28"/>
      <c r="F924" s="28"/>
      <c r="G924" s="34"/>
      <c r="H924" s="28"/>
    </row>
    <row r="925" spans="1:8" x14ac:dyDescent="0.2">
      <c r="A925" s="34"/>
      <c r="B925" s="28"/>
      <c r="C925" s="28"/>
      <c r="D925" s="34"/>
      <c r="E925" s="28"/>
      <c r="F925" s="28"/>
      <c r="G925" s="34"/>
      <c r="H925" s="28"/>
    </row>
    <row r="926" spans="1:8" x14ac:dyDescent="0.2">
      <c r="A926" s="34"/>
      <c r="B926" s="28"/>
      <c r="C926" s="28"/>
      <c r="D926" s="34"/>
      <c r="E926" s="28"/>
      <c r="F926" s="28"/>
      <c r="G926" s="34"/>
      <c r="H926" s="28"/>
    </row>
    <row r="927" spans="1:8" x14ac:dyDescent="0.2">
      <c r="A927" s="34"/>
      <c r="B927" s="28"/>
      <c r="C927" s="28"/>
      <c r="D927" s="34"/>
      <c r="E927" s="28"/>
      <c r="F927" s="28"/>
      <c r="G927" s="34"/>
      <c r="H927" s="28"/>
    </row>
    <row r="928" spans="1:8" x14ac:dyDescent="0.2">
      <c r="A928" s="34"/>
      <c r="B928" s="28"/>
      <c r="C928" s="28"/>
      <c r="D928" s="34"/>
      <c r="E928" s="28"/>
      <c r="F928" s="28"/>
      <c r="G928" s="34"/>
      <c r="H928" s="28"/>
    </row>
    <row r="929" spans="1:8" x14ac:dyDescent="0.2">
      <c r="A929" s="34"/>
      <c r="B929" s="28"/>
      <c r="C929" s="28"/>
      <c r="D929" s="34"/>
      <c r="E929" s="28"/>
      <c r="F929" s="28"/>
      <c r="G929" s="34"/>
      <c r="H929" s="28"/>
    </row>
    <row r="930" spans="1:8" x14ac:dyDescent="0.2">
      <c r="A930" s="34"/>
      <c r="B930" s="28"/>
      <c r="C930" s="28"/>
      <c r="D930" s="34"/>
      <c r="E930" s="28"/>
      <c r="F930" s="28"/>
      <c r="G930" s="34"/>
      <c r="H930" s="28"/>
    </row>
    <row r="931" spans="1:8" x14ac:dyDescent="0.2">
      <c r="A931" s="34"/>
      <c r="B931" s="28"/>
      <c r="C931" s="28"/>
      <c r="D931" s="34"/>
      <c r="E931" s="28"/>
      <c r="F931" s="28"/>
      <c r="G931" s="34"/>
      <c r="H931" s="28"/>
    </row>
    <row r="932" spans="1:8" x14ac:dyDescent="0.2">
      <c r="A932" s="34"/>
      <c r="B932" s="28"/>
      <c r="C932" s="28"/>
      <c r="D932" s="34"/>
      <c r="E932" s="28"/>
      <c r="F932" s="28"/>
      <c r="G932" s="34"/>
      <c r="H932" s="28"/>
    </row>
    <row r="933" spans="1:8" x14ac:dyDescent="0.2">
      <c r="A933" s="34"/>
      <c r="B933" s="28"/>
      <c r="C933" s="28"/>
      <c r="D933" s="34"/>
      <c r="E933" s="28"/>
      <c r="F933" s="28"/>
      <c r="G933" s="34"/>
      <c r="H933" s="28"/>
    </row>
    <row r="934" spans="1:8" x14ac:dyDescent="0.2">
      <c r="A934" s="34"/>
      <c r="B934" s="28"/>
      <c r="C934" s="28"/>
      <c r="D934" s="34"/>
      <c r="E934" s="28"/>
      <c r="F934" s="28"/>
      <c r="G934" s="34"/>
      <c r="H934" s="28"/>
    </row>
    <row r="935" spans="1:8" x14ac:dyDescent="0.2">
      <c r="A935" s="34"/>
      <c r="B935" s="28"/>
      <c r="C935" s="28"/>
      <c r="D935" s="34"/>
      <c r="E935" s="28"/>
      <c r="F935" s="28"/>
      <c r="G935" s="34"/>
      <c r="H935" s="28"/>
    </row>
    <row r="936" spans="1:8" x14ac:dyDescent="0.2">
      <c r="A936" s="34"/>
      <c r="B936" s="28"/>
      <c r="C936" s="28"/>
      <c r="D936" s="34"/>
      <c r="E936" s="28"/>
      <c r="F936" s="28"/>
      <c r="G936" s="34"/>
      <c r="H936" s="28"/>
    </row>
    <row r="937" spans="1:8" x14ac:dyDescent="0.2">
      <c r="A937" s="34"/>
      <c r="B937" s="28"/>
      <c r="C937" s="28"/>
      <c r="D937" s="34"/>
      <c r="E937" s="28"/>
      <c r="F937" s="28"/>
      <c r="G937" s="34"/>
      <c r="H937" s="28"/>
    </row>
    <row r="938" spans="1:8" x14ac:dyDescent="0.2">
      <c r="A938" s="34"/>
      <c r="B938" s="28"/>
      <c r="C938" s="28"/>
      <c r="D938" s="34"/>
      <c r="E938" s="28"/>
      <c r="F938" s="28"/>
      <c r="G938" s="34"/>
      <c r="H938" s="28"/>
    </row>
    <row r="939" spans="1:8" x14ac:dyDescent="0.2">
      <c r="A939" s="34"/>
      <c r="B939" s="28"/>
      <c r="C939" s="28"/>
      <c r="D939" s="34"/>
      <c r="E939" s="28"/>
      <c r="F939" s="28"/>
      <c r="G939" s="34"/>
      <c r="H939" s="28"/>
    </row>
    <row r="940" spans="1:8" x14ac:dyDescent="0.2">
      <c r="A940" s="34"/>
      <c r="B940" s="28"/>
      <c r="C940" s="28"/>
      <c r="D940" s="34"/>
      <c r="E940" s="28"/>
      <c r="F940" s="28"/>
      <c r="G940" s="34"/>
      <c r="H940" s="28"/>
    </row>
    <row r="941" spans="1:8" x14ac:dyDescent="0.2">
      <c r="A941" s="34"/>
      <c r="B941" s="28"/>
      <c r="C941" s="28"/>
      <c r="D941" s="34"/>
      <c r="E941" s="28"/>
      <c r="F941" s="28"/>
      <c r="G941" s="34"/>
      <c r="H941" s="28"/>
    </row>
    <row r="942" spans="1:8" x14ac:dyDescent="0.2">
      <c r="A942" s="34"/>
      <c r="B942" s="28"/>
      <c r="C942" s="28"/>
      <c r="D942" s="34"/>
      <c r="E942" s="28"/>
      <c r="F942" s="28"/>
      <c r="G942" s="34"/>
      <c r="H942" s="28"/>
    </row>
    <row r="943" spans="1:8" x14ac:dyDescent="0.2">
      <c r="A943" s="34"/>
      <c r="B943" s="28"/>
      <c r="C943" s="28"/>
      <c r="D943" s="34"/>
      <c r="E943" s="28"/>
      <c r="F943" s="28"/>
      <c r="G943" s="34"/>
      <c r="H943" s="28"/>
    </row>
    <row r="944" spans="1:8" x14ac:dyDescent="0.2">
      <c r="A944" s="34"/>
      <c r="B944" s="28"/>
      <c r="C944" s="28"/>
      <c r="D944" s="34"/>
      <c r="E944" s="28"/>
      <c r="F944" s="28"/>
      <c r="G944" s="34"/>
      <c r="H944" s="28"/>
    </row>
    <row r="945" spans="1:8" x14ac:dyDescent="0.2">
      <c r="A945" s="34"/>
      <c r="B945" s="28"/>
      <c r="C945" s="28"/>
      <c r="D945" s="34"/>
      <c r="E945" s="28"/>
      <c r="F945" s="28"/>
      <c r="G945" s="34"/>
      <c r="H945" s="28"/>
    </row>
    <row r="946" spans="1:8" x14ac:dyDescent="0.2">
      <c r="A946" s="34"/>
      <c r="B946" s="28"/>
      <c r="C946" s="28"/>
      <c r="D946" s="34"/>
      <c r="E946" s="28"/>
      <c r="F946" s="28"/>
      <c r="G946" s="34"/>
      <c r="H946" s="28"/>
    </row>
    <row r="947" spans="1:8" x14ac:dyDescent="0.2">
      <c r="A947" s="34"/>
      <c r="B947" s="28"/>
      <c r="C947" s="28"/>
      <c r="D947" s="34"/>
      <c r="E947" s="28"/>
      <c r="F947" s="28"/>
      <c r="G947" s="34"/>
      <c r="H947" s="28"/>
    </row>
    <row r="948" spans="1:8" x14ac:dyDescent="0.2">
      <c r="A948" s="34"/>
      <c r="B948" s="28"/>
      <c r="C948" s="28"/>
      <c r="D948" s="34"/>
      <c r="E948" s="28"/>
      <c r="F948" s="28"/>
      <c r="G948" s="34"/>
      <c r="H948" s="28"/>
    </row>
    <row r="949" spans="1:8" x14ac:dyDescent="0.2">
      <c r="A949" s="34"/>
      <c r="B949" s="28"/>
      <c r="C949" s="28"/>
      <c r="D949" s="34"/>
      <c r="E949" s="28"/>
      <c r="F949" s="28"/>
      <c r="G949" s="34"/>
      <c r="H949" s="28"/>
    </row>
    <row r="950" spans="1:8" x14ac:dyDescent="0.2">
      <c r="A950" s="34"/>
      <c r="B950" s="28"/>
      <c r="C950" s="28"/>
      <c r="D950" s="34"/>
      <c r="E950" s="28"/>
      <c r="F950" s="28"/>
      <c r="G950" s="34"/>
      <c r="H950" s="28"/>
    </row>
    <row r="951" spans="1:8" x14ac:dyDescent="0.2">
      <c r="A951" s="34"/>
      <c r="B951" s="28"/>
      <c r="C951" s="28"/>
      <c r="D951" s="34"/>
      <c r="E951" s="28"/>
      <c r="F951" s="28"/>
      <c r="G951" s="34"/>
      <c r="H951" s="28"/>
    </row>
    <row r="952" spans="1:8" x14ac:dyDescent="0.2">
      <c r="A952" s="34"/>
      <c r="B952" s="28"/>
      <c r="C952" s="28"/>
      <c r="D952" s="34"/>
      <c r="E952" s="28"/>
      <c r="F952" s="28"/>
      <c r="G952" s="34"/>
      <c r="H952" s="28"/>
    </row>
    <row r="953" spans="1:8" x14ac:dyDescent="0.2">
      <c r="A953" s="34"/>
      <c r="B953" s="28"/>
      <c r="C953" s="28"/>
      <c r="D953" s="34"/>
      <c r="E953" s="28"/>
      <c r="F953" s="28"/>
      <c r="G953" s="34"/>
      <c r="H953" s="28"/>
    </row>
    <row r="954" spans="1:8" x14ac:dyDescent="0.2">
      <c r="A954" s="34"/>
      <c r="B954" s="28"/>
      <c r="C954" s="28"/>
      <c r="D954" s="34"/>
      <c r="E954" s="28"/>
      <c r="F954" s="28"/>
      <c r="G954" s="34"/>
      <c r="H954" s="28"/>
    </row>
    <row r="955" spans="1:8" x14ac:dyDescent="0.2">
      <c r="A955" s="34"/>
      <c r="B955" s="28"/>
      <c r="C955" s="28"/>
      <c r="D955" s="34"/>
      <c r="E955" s="28"/>
      <c r="F955" s="28"/>
      <c r="G955" s="34"/>
      <c r="H955" s="28"/>
    </row>
    <row r="956" spans="1:8" x14ac:dyDescent="0.2">
      <c r="A956" s="34"/>
      <c r="B956" s="28"/>
      <c r="C956" s="28"/>
      <c r="D956" s="34"/>
      <c r="E956" s="28"/>
      <c r="F956" s="28"/>
      <c r="G956" s="34"/>
      <c r="H956" s="28"/>
    </row>
    <row r="957" spans="1:8" x14ac:dyDescent="0.2">
      <c r="A957" s="34"/>
      <c r="B957" s="28"/>
      <c r="C957" s="28"/>
      <c r="D957" s="34"/>
      <c r="E957" s="28"/>
      <c r="F957" s="28"/>
      <c r="G957" s="34"/>
      <c r="H957" s="28"/>
    </row>
    <row r="958" spans="1:8" x14ac:dyDescent="0.2">
      <c r="A958" s="34"/>
      <c r="B958" s="28"/>
      <c r="C958" s="28"/>
      <c r="D958" s="34"/>
      <c r="E958" s="28"/>
      <c r="F958" s="28"/>
      <c r="G958" s="34"/>
      <c r="H958" s="28"/>
    </row>
    <row r="959" spans="1:8" x14ac:dyDescent="0.2">
      <c r="A959" s="34"/>
      <c r="B959" s="28"/>
      <c r="C959" s="28"/>
      <c r="D959" s="34"/>
      <c r="E959" s="28"/>
      <c r="F959" s="28"/>
      <c r="G959" s="34"/>
      <c r="H959" s="28"/>
    </row>
    <row r="960" spans="1:8" x14ac:dyDescent="0.2">
      <c r="A960" s="34"/>
      <c r="B960" s="28"/>
      <c r="C960" s="28"/>
      <c r="D960" s="34"/>
      <c r="E960" s="28"/>
      <c r="F960" s="28"/>
      <c r="G960" s="34"/>
      <c r="H960" s="28"/>
    </row>
    <row r="961" spans="1:8" x14ac:dyDescent="0.2">
      <c r="A961" s="34"/>
      <c r="B961" s="28"/>
      <c r="C961" s="28"/>
      <c r="D961" s="34"/>
      <c r="E961" s="28"/>
      <c r="F961" s="28"/>
      <c r="G961" s="34"/>
      <c r="H961" s="28"/>
    </row>
    <row r="962" spans="1:8" x14ac:dyDescent="0.2">
      <c r="A962" s="34"/>
      <c r="B962" s="28"/>
      <c r="C962" s="28"/>
      <c r="D962" s="34"/>
      <c r="E962" s="28"/>
      <c r="F962" s="28"/>
      <c r="G962" s="34"/>
      <c r="H962" s="28"/>
    </row>
    <row r="963" spans="1:8" x14ac:dyDescent="0.2">
      <c r="A963" s="34"/>
      <c r="B963" s="28"/>
      <c r="C963" s="28"/>
      <c r="D963" s="34"/>
      <c r="E963" s="28"/>
      <c r="F963" s="28"/>
      <c r="G963" s="34"/>
      <c r="H963" s="28"/>
    </row>
    <row r="964" spans="1:8" x14ac:dyDescent="0.2">
      <c r="A964" s="34"/>
      <c r="B964" s="28"/>
      <c r="C964" s="28"/>
      <c r="D964" s="34"/>
      <c r="E964" s="28"/>
      <c r="F964" s="28"/>
      <c r="G964" s="34"/>
      <c r="H964" s="28"/>
    </row>
    <row r="965" spans="1:8" x14ac:dyDescent="0.2">
      <c r="A965" s="34"/>
      <c r="B965" s="28"/>
      <c r="C965" s="28"/>
      <c r="D965" s="34"/>
      <c r="E965" s="28"/>
      <c r="F965" s="28"/>
      <c r="G965" s="34"/>
      <c r="H965" s="28"/>
    </row>
    <row r="966" spans="1:8" x14ac:dyDescent="0.2">
      <c r="A966" s="34"/>
      <c r="B966" s="28"/>
      <c r="C966" s="28"/>
      <c r="D966" s="34"/>
      <c r="E966" s="28"/>
      <c r="F966" s="28"/>
      <c r="G966" s="34"/>
      <c r="H966" s="28"/>
    </row>
    <row r="967" spans="1:8" x14ac:dyDescent="0.2">
      <c r="A967" s="34"/>
      <c r="B967" s="28"/>
      <c r="C967" s="28"/>
      <c r="D967" s="34"/>
      <c r="E967" s="28"/>
      <c r="F967" s="28"/>
      <c r="G967" s="34"/>
      <c r="H967" s="28"/>
    </row>
    <row r="968" spans="1:8" x14ac:dyDescent="0.2">
      <c r="A968" s="34"/>
      <c r="B968" s="28"/>
      <c r="C968" s="28"/>
      <c r="D968" s="34"/>
      <c r="E968" s="28"/>
      <c r="F968" s="28"/>
      <c r="G968" s="34"/>
      <c r="H968" s="28"/>
    </row>
    <row r="969" spans="1:8" x14ac:dyDescent="0.2">
      <c r="A969" s="34"/>
      <c r="B969" s="28"/>
      <c r="C969" s="28"/>
      <c r="D969" s="34"/>
      <c r="E969" s="28"/>
      <c r="F969" s="28"/>
      <c r="G969" s="34"/>
      <c r="H969" s="28"/>
    </row>
    <row r="970" spans="1:8" x14ac:dyDescent="0.2">
      <c r="A970" s="34"/>
      <c r="B970" s="28"/>
      <c r="C970" s="28"/>
      <c r="D970" s="34"/>
      <c r="E970" s="28"/>
      <c r="F970" s="28"/>
      <c r="G970" s="34"/>
      <c r="H970" s="28"/>
    </row>
    <row r="971" spans="1:8" x14ac:dyDescent="0.2">
      <c r="A971" s="34"/>
      <c r="B971" s="28"/>
      <c r="C971" s="28"/>
      <c r="D971" s="34"/>
      <c r="E971" s="28"/>
      <c r="F971" s="28"/>
      <c r="G971" s="34"/>
      <c r="H971" s="28"/>
    </row>
    <row r="972" spans="1:8" x14ac:dyDescent="0.2">
      <c r="A972" s="34"/>
      <c r="B972" s="28"/>
      <c r="C972" s="28"/>
      <c r="D972" s="34"/>
      <c r="E972" s="28"/>
      <c r="F972" s="28"/>
      <c r="G972" s="34"/>
      <c r="H972" s="28"/>
    </row>
    <row r="973" spans="1:8" x14ac:dyDescent="0.2">
      <c r="A973" s="34"/>
      <c r="B973" s="28"/>
      <c r="C973" s="28"/>
      <c r="D973" s="34"/>
      <c r="E973" s="28"/>
      <c r="F973" s="28"/>
      <c r="G973" s="34"/>
      <c r="H973" s="28"/>
    </row>
    <row r="974" spans="1:8" x14ac:dyDescent="0.2">
      <c r="A974" s="34"/>
      <c r="B974" s="28"/>
      <c r="C974" s="28"/>
      <c r="D974" s="34"/>
      <c r="E974" s="28"/>
      <c r="F974" s="28"/>
      <c r="G974" s="34"/>
      <c r="H974" s="28"/>
    </row>
    <row r="975" spans="1:8" x14ac:dyDescent="0.2">
      <c r="A975" s="34"/>
      <c r="B975" s="28"/>
      <c r="C975" s="28"/>
      <c r="D975" s="34"/>
      <c r="E975" s="28"/>
      <c r="F975" s="28"/>
      <c r="G975" s="34"/>
      <c r="H975" s="28"/>
    </row>
    <row r="976" spans="1:8" x14ac:dyDescent="0.2">
      <c r="A976" s="34"/>
      <c r="B976" s="28"/>
      <c r="C976" s="28"/>
      <c r="D976" s="34"/>
      <c r="E976" s="28"/>
      <c r="F976" s="28"/>
      <c r="G976" s="34"/>
      <c r="H976" s="28"/>
    </row>
    <row r="977" spans="1:8" x14ac:dyDescent="0.2">
      <c r="A977" s="34"/>
      <c r="B977" s="28"/>
      <c r="C977" s="28"/>
      <c r="D977" s="34"/>
      <c r="E977" s="28"/>
      <c r="F977" s="28"/>
      <c r="G977" s="34"/>
      <c r="H977" s="28"/>
    </row>
    <row r="978" spans="1:8" x14ac:dyDescent="0.2">
      <c r="A978" s="34"/>
      <c r="B978" s="28"/>
      <c r="C978" s="28"/>
      <c r="D978" s="34"/>
      <c r="E978" s="28"/>
      <c r="F978" s="28"/>
      <c r="G978" s="34"/>
      <c r="H978" s="28"/>
    </row>
    <row r="979" spans="1:8" x14ac:dyDescent="0.2">
      <c r="A979" s="34"/>
      <c r="B979" s="28"/>
      <c r="C979" s="28"/>
      <c r="D979" s="34"/>
      <c r="E979" s="28"/>
      <c r="F979" s="28"/>
      <c r="G979" s="34"/>
      <c r="H979" s="28"/>
    </row>
    <row r="980" spans="1:8" x14ac:dyDescent="0.2">
      <c r="A980" s="34"/>
      <c r="B980" s="28"/>
      <c r="C980" s="28"/>
      <c r="D980" s="34"/>
      <c r="E980" s="28"/>
      <c r="F980" s="28"/>
      <c r="G980" s="34"/>
      <c r="H980" s="28"/>
    </row>
    <row r="981" spans="1:8" x14ac:dyDescent="0.2">
      <c r="A981" s="34"/>
      <c r="B981" s="28"/>
      <c r="C981" s="28"/>
      <c r="D981" s="34"/>
      <c r="E981" s="28"/>
      <c r="F981" s="28"/>
      <c r="G981" s="34"/>
      <c r="H981" s="28"/>
    </row>
    <row r="982" spans="1:8" x14ac:dyDescent="0.2">
      <c r="A982" s="34"/>
      <c r="B982" s="28"/>
      <c r="C982" s="28"/>
      <c r="D982" s="34"/>
      <c r="E982" s="28"/>
      <c r="F982" s="28"/>
      <c r="G982" s="34"/>
      <c r="H982" s="28"/>
    </row>
    <row r="983" spans="1:8" x14ac:dyDescent="0.2">
      <c r="A983" s="34"/>
      <c r="B983" s="28"/>
      <c r="C983" s="28"/>
      <c r="D983" s="34"/>
      <c r="E983" s="28"/>
      <c r="F983" s="28"/>
      <c r="G983" s="34"/>
      <c r="H983" s="28"/>
    </row>
    <row r="984" spans="1:8" x14ac:dyDescent="0.2">
      <c r="A984" s="34"/>
      <c r="B984" s="28"/>
      <c r="C984" s="28"/>
      <c r="D984" s="34"/>
      <c r="E984" s="28"/>
      <c r="F984" s="28"/>
      <c r="G984" s="34"/>
      <c r="H984" s="28"/>
    </row>
    <row r="985" spans="1:8" x14ac:dyDescent="0.2">
      <c r="A985" s="34"/>
      <c r="B985" s="28"/>
      <c r="C985" s="28"/>
      <c r="D985" s="34"/>
      <c r="E985" s="28"/>
      <c r="F985" s="28"/>
      <c r="G985" s="34"/>
      <c r="H985" s="28"/>
    </row>
    <row r="986" spans="1:8" x14ac:dyDescent="0.2">
      <c r="A986" s="34"/>
      <c r="B986" s="28"/>
      <c r="C986" s="28"/>
      <c r="D986" s="34"/>
      <c r="E986" s="28"/>
      <c r="F986" s="28"/>
      <c r="G986" s="34"/>
      <c r="H986" s="28"/>
    </row>
    <row r="987" spans="1:8" x14ac:dyDescent="0.2">
      <c r="A987" s="34"/>
      <c r="B987" s="28"/>
      <c r="C987" s="28"/>
      <c r="D987" s="34"/>
      <c r="E987" s="28"/>
      <c r="F987" s="28"/>
      <c r="G987" s="34"/>
      <c r="H987" s="28"/>
    </row>
    <row r="988" spans="1:8" x14ac:dyDescent="0.2">
      <c r="A988" s="34"/>
      <c r="B988" s="28"/>
      <c r="C988" s="28"/>
      <c r="D988" s="34"/>
      <c r="E988" s="28"/>
      <c r="F988" s="28"/>
      <c r="G988" s="34"/>
      <c r="H988" s="28"/>
    </row>
    <row r="989" spans="1:8" x14ac:dyDescent="0.2">
      <c r="A989" s="34"/>
      <c r="B989" s="28"/>
      <c r="C989" s="28"/>
      <c r="D989" s="34"/>
      <c r="E989" s="28"/>
      <c r="F989" s="28"/>
      <c r="G989" s="34"/>
      <c r="H989" s="28"/>
    </row>
    <row r="990" spans="1:8" x14ac:dyDescent="0.2">
      <c r="A990" s="34"/>
      <c r="B990" s="28"/>
      <c r="C990" s="28"/>
      <c r="D990" s="34"/>
      <c r="E990" s="28"/>
      <c r="F990" s="28"/>
      <c r="G990" s="34"/>
      <c r="H990" s="28"/>
    </row>
    <row r="991" spans="1:8" x14ac:dyDescent="0.2">
      <c r="A991" s="34"/>
      <c r="B991" s="28"/>
      <c r="C991" s="28"/>
      <c r="D991" s="34"/>
      <c r="E991" s="28"/>
      <c r="F991" s="28"/>
      <c r="G991" s="34"/>
      <c r="H991" s="28"/>
    </row>
    <row r="992" spans="1:8" x14ac:dyDescent="0.2">
      <c r="A992" s="34"/>
      <c r="B992" s="28"/>
      <c r="C992" s="28"/>
      <c r="D992" s="34"/>
      <c r="E992" s="28"/>
      <c r="F992" s="28"/>
      <c r="G992" s="34"/>
      <c r="H992" s="28"/>
    </row>
    <row r="993" spans="1:8" x14ac:dyDescent="0.2">
      <c r="A993" s="34"/>
      <c r="B993" s="28"/>
      <c r="C993" s="28"/>
      <c r="D993" s="34"/>
      <c r="E993" s="28"/>
      <c r="F993" s="28"/>
      <c r="G993" s="34"/>
      <c r="H993" s="28"/>
    </row>
    <row r="994" spans="1:8" x14ac:dyDescent="0.2">
      <c r="A994" s="34"/>
      <c r="B994" s="28"/>
      <c r="C994" s="28"/>
      <c r="D994" s="34"/>
      <c r="E994" s="28"/>
      <c r="F994" s="28"/>
      <c r="G994" s="34"/>
      <c r="H994" s="28"/>
    </row>
    <row r="995" spans="1:8" x14ac:dyDescent="0.2">
      <c r="A995" s="34"/>
      <c r="B995" s="28"/>
      <c r="C995" s="28"/>
      <c r="D995" s="34"/>
      <c r="E995" s="28"/>
      <c r="F995" s="28"/>
      <c r="G995" s="34"/>
      <c r="H995" s="28"/>
    </row>
    <row r="996" spans="1:8" x14ac:dyDescent="0.2">
      <c r="A996" s="34"/>
      <c r="B996" s="28"/>
      <c r="C996" s="28"/>
      <c r="D996" s="34"/>
      <c r="E996" s="28"/>
      <c r="F996" s="28"/>
      <c r="G996" s="34"/>
      <c r="H996" s="28"/>
    </row>
    <row r="997" spans="1:8" x14ac:dyDescent="0.2">
      <c r="A997" s="34"/>
      <c r="B997" s="28"/>
      <c r="C997" s="28"/>
      <c r="D997" s="34"/>
      <c r="E997" s="28"/>
      <c r="F997" s="28"/>
      <c r="G997" s="34"/>
      <c r="H997" s="28"/>
    </row>
    <row r="998" spans="1:8" x14ac:dyDescent="0.2">
      <c r="A998" s="34"/>
      <c r="B998" s="28"/>
      <c r="C998" s="28"/>
      <c r="D998" s="34"/>
      <c r="E998" s="28"/>
      <c r="F998" s="28"/>
      <c r="G998" s="34"/>
      <c r="H998" s="28"/>
    </row>
    <row r="999" spans="1:8" x14ac:dyDescent="0.2">
      <c r="A999" s="34"/>
      <c r="B999" s="28"/>
      <c r="C999" s="28"/>
      <c r="D999" s="34"/>
      <c r="E999" s="28"/>
      <c r="F999" s="28"/>
      <c r="G999" s="34"/>
      <c r="H999" s="28"/>
    </row>
    <row r="1000" spans="1:8" x14ac:dyDescent="0.2">
      <c r="A1000" s="34"/>
      <c r="B1000" s="28"/>
      <c r="C1000" s="28"/>
      <c r="D1000" s="34"/>
      <c r="E1000" s="28"/>
      <c r="F1000" s="28"/>
      <c r="G1000" s="34"/>
      <c r="H1000" s="28"/>
    </row>
    <row r="1001" spans="1:8" x14ac:dyDescent="0.2">
      <c r="A1001" s="34"/>
      <c r="B1001" s="28"/>
      <c r="C1001" s="28"/>
      <c r="D1001" s="34"/>
      <c r="E1001" s="28"/>
      <c r="F1001" s="28"/>
      <c r="G1001" s="34"/>
      <c r="H1001" s="28"/>
    </row>
    <row r="1002" spans="1:8" x14ac:dyDescent="0.2">
      <c r="A1002" s="34"/>
      <c r="B1002" s="28"/>
      <c r="C1002" s="28"/>
      <c r="D1002" s="34"/>
      <c r="E1002" s="28"/>
      <c r="F1002" s="28"/>
      <c r="G1002" s="34"/>
      <c r="H1002" s="28"/>
    </row>
  </sheetData>
  <sheetProtection algorithmName="SHA-512" hashValue="DMWsL0zNJMgveUMJmetr9v+f3vd3+p3cEkeAs+alKF7odlErHTsyYs3asdQFWDfv2ZbgXVPkPbLcTv91vAmaBQ==" saltValue="qBLW/zUTIiUmJdkO9NNH/A==" spinCount="100000" sheet="1" objects="1" scenarios="1"/>
  <mergeCells count="3">
    <mergeCell ref="A1:K1"/>
    <mergeCell ref="J3:K3"/>
    <mergeCell ref="A2:K2"/>
  </mergeCells>
  <hyperlinks>
    <hyperlink ref="J3:K3" location="'Museum Results'!A1" display="Back to Museum Results Tab" xr:uid="{C06CC217-51B2-4E4A-9D9C-CA52BE5F5D82}"/>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1000A-5B72-8548-A2A5-DFB0C4D8E9FC}">
  <sheetPr codeName="Sheet10">
    <tabColor theme="3"/>
  </sheetPr>
  <dimension ref="A1:J35"/>
  <sheetViews>
    <sheetView zoomScaleNormal="100" workbookViewId="0">
      <selection activeCell="L15" sqref="L15"/>
    </sheetView>
  </sheetViews>
  <sheetFormatPr baseColWidth="10" defaultRowHeight="14" x14ac:dyDescent="0.15"/>
  <cols>
    <col min="1" max="1" width="40.6640625" style="80" customWidth="1"/>
    <col min="2" max="3" width="9.1640625" style="80" customWidth="1"/>
    <col min="4" max="4" width="10.83203125" style="80"/>
    <col min="5" max="5" width="40.6640625" style="80" customWidth="1"/>
    <col min="6" max="7" width="9.1640625" style="80" customWidth="1"/>
    <col min="8" max="8" width="11" style="80"/>
    <col min="9" max="10" width="8.83203125" style="80" customWidth="1"/>
    <col min="11" max="16384" width="10.83203125" style="80"/>
  </cols>
  <sheetData>
    <row r="1" spans="1:10" ht="50" customHeight="1" x14ac:dyDescent="0.15">
      <c r="A1" s="96" t="s">
        <v>44</v>
      </c>
      <c r="B1" s="96"/>
      <c r="C1" s="96"/>
      <c r="D1" s="96"/>
      <c r="E1" s="96"/>
      <c r="F1" s="96"/>
      <c r="G1" s="96"/>
      <c r="H1" s="96"/>
      <c r="I1" s="96"/>
      <c r="J1" s="96"/>
    </row>
    <row r="2" spans="1:10" ht="35" customHeight="1" x14ac:dyDescent="0.15">
      <c r="A2" s="97" t="s">
        <v>99</v>
      </c>
      <c r="B2" s="97"/>
      <c r="C2" s="97"/>
      <c r="D2" s="97"/>
      <c r="E2" s="97"/>
      <c r="F2" s="97"/>
      <c r="G2" s="97"/>
      <c r="H2" s="97"/>
      <c r="I2" s="97"/>
      <c r="J2" s="97"/>
    </row>
    <row r="3" spans="1:10" ht="58" customHeight="1" x14ac:dyDescent="0.2">
      <c r="A3" s="43" t="s">
        <v>83</v>
      </c>
      <c r="E3" s="43" t="s">
        <v>146</v>
      </c>
      <c r="F3" s="62"/>
      <c r="G3" s="78"/>
      <c r="H3" s="81"/>
      <c r="I3" s="104" t="s">
        <v>0</v>
      </c>
      <c r="J3" s="104"/>
    </row>
    <row r="4" spans="1:10" ht="15" customHeight="1" x14ac:dyDescent="0.2">
      <c r="A4" s="44" t="s">
        <v>1</v>
      </c>
      <c r="B4" s="45" t="s">
        <v>2</v>
      </c>
      <c r="C4" s="46" t="s">
        <v>3</v>
      </c>
      <c r="E4" s="44" t="s">
        <v>145</v>
      </c>
      <c r="F4" s="45" t="s">
        <v>2</v>
      </c>
      <c r="G4" s="46" t="s">
        <v>3</v>
      </c>
      <c r="H4" s="81"/>
    </row>
    <row r="5" spans="1:10" ht="15" customHeight="1" x14ac:dyDescent="0.2">
      <c r="A5" s="51" t="s">
        <v>72</v>
      </c>
      <c r="B5" s="82">
        <v>0.79700000000000004</v>
      </c>
      <c r="C5" s="83">
        <v>188</v>
      </c>
      <c r="E5" s="37" t="s">
        <v>115</v>
      </c>
      <c r="F5" s="21">
        <v>0.252</v>
      </c>
      <c r="G5" s="20">
        <v>127</v>
      </c>
      <c r="H5" s="81"/>
    </row>
    <row r="6" spans="1:10" ht="29" x14ac:dyDescent="0.2">
      <c r="A6" s="51" t="s">
        <v>73</v>
      </c>
      <c r="B6" s="82">
        <v>0.59299999999999997</v>
      </c>
      <c r="C6" s="83">
        <v>140</v>
      </c>
      <c r="E6" s="37" t="s">
        <v>116</v>
      </c>
      <c r="F6" s="21">
        <v>0.27400000000000002</v>
      </c>
      <c r="G6" s="20">
        <v>138</v>
      </c>
      <c r="H6" s="81"/>
    </row>
    <row r="7" spans="1:10" ht="15" customHeight="1" x14ac:dyDescent="0.2">
      <c r="A7" s="51" t="s">
        <v>74</v>
      </c>
      <c r="B7" s="82">
        <v>0.17399999999999999</v>
      </c>
      <c r="C7" s="83">
        <v>41</v>
      </c>
      <c r="E7" s="37" t="s">
        <v>117</v>
      </c>
      <c r="F7" s="21">
        <v>0.157</v>
      </c>
      <c r="G7" s="20">
        <v>79</v>
      </c>
      <c r="H7" s="81"/>
    </row>
    <row r="8" spans="1:10" ht="15" customHeight="1" x14ac:dyDescent="0.2">
      <c r="A8" s="51" t="s">
        <v>75</v>
      </c>
      <c r="B8" s="82">
        <v>0.246</v>
      </c>
      <c r="C8" s="83">
        <v>58</v>
      </c>
      <c r="E8" s="37" t="s">
        <v>118</v>
      </c>
      <c r="F8" s="21">
        <v>0.57699999999999996</v>
      </c>
      <c r="G8" s="22">
        <v>290</v>
      </c>
      <c r="H8" s="81"/>
    </row>
    <row r="9" spans="1:10" ht="15" customHeight="1" x14ac:dyDescent="0.2">
      <c r="A9" s="51" t="s">
        <v>76</v>
      </c>
      <c r="B9" s="82">
        <v>0.17399999999999999</v>
      </c>
      <c r="C9" s="83">
        <v>41</v>
      </c>
      <c r="E9" s="37" t="s">
        <v>119</v>
      </c>
      <c r="F9" s="21">
        <v>0.28000000000000003</v>
      </c>
      <c r="G9" s="20">
        <v>141</v>
      </c>
      <c r="H9" s="81"/>
    </row>
    <row r="10" spans="1:10" ht="15" customHeight="1" x14ac:dyDescent="0.2">
      <c r="A10" s="51" t="s">
        <v>77</v>
      </c>
      <c r="B10" s="82">
        <v>0.83899999999999997</v>
      </c>
      <c r="C10" s="83">
        <v>198</v>
      </c>
      <c r="E10" s="37" t="s">
        <v>120</v>
      </c>
      <c r="F10" s="21">
        <v>0.221</v>
      </c>
      <c r="G10" s="20">
        <v>111</v>
      </c>
      <c r="H10" s="81"/>
    </row>
    <row r="11" spans="1:10" ht="29" x14ac:dyDescent="0.2">
      <c r="A11" s="51" t="s">
        <v>78</v>
      </c>
      <c r="B11" s="82">
        <v>6.8000000000000005E-2</v>
      </c>
      <c r="C11" s="83">
        <v>16</v>
      </c>
      <c r="E11" s="37" t="s">
        <v>121</v>
      </c>
      <c r="F11" s="21">
        <v>0.29799999999999999</v>
      </c>
      <c r="G11" s="20">
        <v>150</v>
      </c>
      <c r="H11" s="81"/>
    </row>
    <row r="12" spans="1:10" ht="29" x14ac:dyDescent="0.2">
      <c r="A12" s="51" t="s">
        <v>79</v>
      </c>
      <c r="B12" s="82">
        <v>0.34699999999999998</v>
      </c>
      <c r="C12" s="83">
        <v>82</v>
      </c>
      <c r="E12" s="37" t="s">
        <v>122</v>
      </c>
      <c r="F12" s="21">
        <v>8.8999999999999996E-2</v>
      </c>
      <c r="G12" s="20">
        <v>45</v>
      </c>
      <c r="H12" s="81"/>
    </row>
    <row r="13" spans="1:10" ht="16" x14ac:dyDescent="0.2">
      <c r="A13" s="51" t="s">
        <v>80</v>
      </c>
      <c r="B13" s="82">
        <v>0.21199999999999999</v>
      </c>
      <c r="C13" s="83">
        <v>50</v>
      </c>
      <c r="E13" s="37" t="s">
        <v>123</v>
      </c>
      <c r="F13" s="21">
        <v>0.26</v>
      </c>
      <c r="G13" s="20">
        <v>131</v>
      </c>
      <c r="H13" s="81"/>
    </row>
    <row r="14" spans="1:10" ht="29" x14ac:dyDescent="0.2">
      <c r="A14" s="51" t="s">
        <v>81</v>
      </c>
      <c r="B14" s="82">
        <v>0.32200000000000001</v>
      </c>
      <c r="C14" s="83">
        <v>76</v>
      </c>
      <c r="E14" s="37" t="s">
        <v>124</v>
      </c>
      <c r="F14" s="21">
        <v>0.17499999999999999</v>
      </c>
      <c r="G14" s="20">
        <v>88</v>
      </c>
      <c r="H14" s="81"/>
    </row>
    <row r="15" spans="1:10" ht="16" x14ac:dyDescent="0.2">
      <c r="A15" s="51" t="s">
        <v>82</v>
      </c>
      <c r="B15" s="82">
        <v>0.27500000000000002</v>
      </c>
      <c r="C15" s="83">
        <v>65</v>
      </c>
      <c r="E15" s="37" t="s">
        <v>125</v>
      </c>
      <c r="F15" s="21">
        <v>0.252</v>
      </c>
      <c r="G15" s="20">
        <v>127</v>
      </c>
      <c r="H15" s="81"/>
    </row>
    <row r="16" spans="1:10" ht="16" x14ac:dyDescent="0.2">
      <c r="A16" s="51" t="s">
        <v>7</v>
      </c>
      <c r="B16" s="82">
        <v>0</v>
      </c>
      <c r="C16" s="83">
        <v>0</v>
      </c>
      <c r="E16" s="37" t="s">
        <v>126</v>
      </c>
      <c r="F16" s="21">
        <v>0.61</v>
      </c>
      <c r="G16" s="22">
        <v>307</v>
      </c>
      <c r="H16" s="81"/>
      <c r="I16" s="62"/>
      <c r="J16" s="52"/>
    </row>
    <row r="17" spans="1:10" ht="16" x14ac:dyDescent="0.2">
      <c r="A17" s="51" t="s">
        <v>4</v>
      </c>
      <c r="B17" s="82">
        <v>3.7999999999999999E-2</v>
      </c>
      <c r="C17" s="83">
        <v>5</v>
      </c>
      <c r="E17" s="37" t="s">
        <v>127</v>
      </c>
      <c r="F17" s="21">
        <v>0.19900000000000001</v>
      </c>
      <c r="G17" s="20">
        <v>100</v>
      </c>
      <c r="H17" s="81"/>
      <c r="I17" s="62"/>
      <c r="J17" s="52"/>
    </row>
    <row r="18" spans="1:10" ht="16" x14ac:dyDescent="0.2">
      <c r="E18" s="37" t="s">
        <v>7</v>
      </c>
      <c r="F18" s="21">
        <v>3.2000000000000001E-2</v>
      </c>
      <c r="G18" s="20">
        <v>16</v>
      </c>
      <c r="H18" s="81"/>
      <c r="I18"/>
      <c r="J18" s="52"/>
    </row>
    <row r="19" spans="1:10" ht="16" x14ac:dyDescent="0.2">
      <c r="E19" s="37" t="s">
        <v>4</v>
      </c>
      <c r="F19" s="21">
        <v>1.2E-2</v>
      </c>
      <c r="G19" s="20">
        <v>2</v>
      </c>
      <c r="H19" s="81"/>
      <c r="I19" s="83"/>
      <c r="J19" s="79"/>
    </row>
    <row r="20" spans="1:10" ht="16" x14ac:dyDescent="0.2">
      <c r="A20" s="47" t="s">
        <v>4</v>
      </c>
      <c r="B20" s="48" t="s">
        <v>3</v>
      </c>
      <c r="E20" s="81"/>
      <c r="F20" s="81"/>
      <c r="G20" s="81"/>
      <c r="H20" s="81"/>
      <c r="I20" s="83"/>
      <c r="J20" s="81"/>
    </row>
    <row r="21" spans="1:10" ht="29" x14ac:dyDescent="0.2">
      <c r="A21" s="84" t="s">
        <v>87</v>
      </c>
      <c r="B21" s="83">
        <v>1</v>
      </c>
      <c r="E21" s="81"/>
      <c r="F21" s="81"/>
      <c r="G21" s="81"/>
      <c r="H21" s="81"/>
      <c r="I21" s="83"/>
      <c r="J21" s="81"/>
    </row>
    <row r="22" spans="1:10" ht="29" x14ac:dyDescent="0.2">
      <c r="A22" s="84" t="s">
        <v>86</v>
      </c>
      <c r="B22" s="83">
        <v>1</v>
      </c>
      <c r="E22" s="47" t="s">
        <v>4</v>
      </c>
      <c r="F22" s="48" t="s">
        <v>3</v>
      </c>
      <c r="G22" s="81"/>
      <c r="H22" s="81"/>
      <c r="I22" s="83"/>
      <c r="J22" s="81"/>
    </row>
    <row r="23" spans="1:10" ht="16" x14ac:dyDescent="0.2">
      <c r="A23" s="84" t="s">
        <v>84</v>
      </c>
      <c r="B23" s="83">
        <v>1</v>
      </c>
      <c r="E23" s="84" t="s">
        <v>147</v>
      </c>
      <c r="F23" s="83">
        <v>1</v>
      </c>
      <c r="G23" s="81"/>
      <c r="H23" s="81"/>
      <c r="J23" s="81"/>
    </row>
    <row r="24" spans="1:10" ht="57" x14ac:dyDescent="0.2">
      <c r="A24" s="84" t="s">
        <v>88</v>
      </c>
      <c r="B24" s="83">
        <v>1</v>
      </c>
      <c r="E24" s="86" t="s">
        <v>148</v>
      </c>
      <c r="F24" s="86">
        <v>1</v>
      </c>
      <c r="G24" s="81"/>
      <c r="H24" s="81"/>
      <c r="J24" s="81"/>
    </row>
    <row r="25" spans="1:10" ht="42" x14ac:dyDescent="0.15">
      <c r="A25" s="84" t="s">
        <v>85</v>
      </c>
      <c r="B25" s="83">
        <v>1</v>
      </c>
      <c r="E25" s="20" t="s">
        <v>17</v>
      </c>
      <c r="F25" s="20">
        <v>2</v>
      </c>
    </row>
    <row r="26" spans="1:10" x14ac:dyDescent="0.15">
      <c r="A26" s="84" t="s">
        <v>18</v>
      </c>
      <c r="B26" s="83">
        <v>5</v>
      </c>
    </row>
    <row r="35" spans="1:10" ht="50" customHeight="1" x14ac:dyDescent="0.15">
      <c r="A35" s="99" t="s">
        <v>183</v>
      </c>
      <c r="B35" s="99"/>
      <c r="C35" s="99"/>
      <c r="D35" s="99"/>
      <c r="E35" s="99"/>
      <c r="F35" s="99"/>
      <c r="G35" s="99"/>
      <c r="H35" s="99"/>
      <c r="I35" s="99"/>
      <c r="J35" s="99"/>
    </row>
  </sheetData>
  <sheetProtection algorithmName="SHA-512" hashValue="zelbE5f1Umf6HDgme411o9Fb7vijbKv1AWvBPdAFFhN//QEtWOF0cXe3by/DdT4xdgCrrFjjwIFQnAMYXucQhQ==" saltValue="WtSVybZT0AZhRGrWb2PwQw==" spinCount="100000" sheet="1" objects="1" scenarios="1"/>
  <mergeCells count="4">
    <mergeCell ref="I3:J3"/>
    <mergeCell ref="A1:J1"/>
    <mergeCell ref="A2:J2"/>
    <mergeCell ref="A35:J35"/>
  </mergeCells>
  <hyperlinks>
    <hyperlink ref="I3:J3" location="'Museum Results'!A1" display="Back to Museum Results Tab" xr:uid="{6B604B52-16BC-C34B-A595-87A14CE4C6FB}"/>
    <hyperlink ref="A35" r:id="rId1" location="page/11" display="Find out more about the four layers of data included in your enrollment at no additional cost" xr:uid="{0ACCD204-75C1-8540-BBEF-972B2F31C081}"/>
    <hyperlink ref="A35:G35" r:id="rId2" location="page/8" display="Find out more about the layers of data included in your enrollment at no additional cost" xr:uid="{C650A61A-BEB9-CF45-A0CD-54845F736B40}"/>
    <hyperlink ref="A35:J35" r:id="rId3" location="page/20" display="Find out more about the Custom Questions Add-On" xr:uid="{89581680-8D74-3B48-B2E1-36A8ADF9DF2F}"/>
  </hyperlinks>
  <pageMargins left="0.7" right="0.7" top="0.75" bottom="0.75" header="0.3" footer="0.3"/>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09C2C-F70B-F64E-A04A-F5A9F32337F1}">
  <sheetPr codeName="Sheet11">
    <tabColor theme="3"/>
  </sheetPr>
  <dimension ref="A1:S308"/>
  <sheetViews>
    <sheetView zoomScaleNormal="100" workbookViewId="0">
      <selection activeCell="M3" sqref="M3"/>
    </sheetView>
  </sheetViews>
  <sheetFormatPr baseColWidth="10" defaultColWidth="8.83203125" defaultRowHeight="13" x14ac:dyDescent="0.15"/>
  <cols>
    <col min="1" max="1" width="51" style="5" customWidth="1"/>
    <col min="2" max="2" width="8.83203125" style="2"/>
    <col min="3" max="3" width="8.83203125" style="2" customWidth="1"/>
    <col min="4" max="6" width="8.83203125" style="2"/>
    <col min="7" max="7" width="11" style="2" customWidth="1"/>
    <col min="8" max="10" width="8.83203125" style="2"/>
    <col min="11" max="11" width="11" style="2" customWidth="1"/>
    <col min="12" max="13" width="8.83203125" style="2"/>
    <col min="14" max="14" width="12.1640625" style="2" customWidth="1"/>
    <col min="15" max="15" width="10.1640625" style="2" customWidth="1"/>
    <col min="16" max="16384" width="8.83203125" style="2"/>
  </cols>
  <sheetData>
    <row r="1" spans="1:19" ht="50" customHeight="1" x14ac:dyDescent="0.2">
      <c r="A1" s="96" t="s">
        <v>44</v>
      </c>
      <c r="B1" s="96"/>
      <c r="C1" s="96"/>
      <c r="D1" s="96"/>
      <c r="E1" s="96"/>
      <c r="F1" s="96"/>
      <c r="G1" s="96"/>
      <c r="H1" s="96"/>
      <c r="I1" s="96"/>
      <c r="J1" s="96"/>
      <c r="K1" s="96"/>
      <c r="L1"/>
      <c r="M1"/>
      <c r="N1"/>
      <c r="O1"/>
      <c r="P1"/>
      <c r="Q1"/>
    </row>
    <row r="2" spans="1:19" ht="50" customHeight="1" x14ac:dyDescent="0.15">
      <c r="A2" s="97" t="s">
        <v>98</v>
      </c>
      <c r="B2" s="97"/>
      <c r="C2" s="97"/>
      <c r="D2" s="97"/>
      <c r="E2" s="97"/>
      <c r="F2" s="97"/>
      <c r="G2" s="97"/>
      <c r="H2" s="97"/>
      <c r="I2" s="97"/>
      <c r="J2" s="97"/>
      <c r="K2" s="97"/>
      <c r="L2" s="38" t="s">
        <v>6</v>
      </c>
    </row>
    <row r="3" spans="1:19" ht="51" customHeight="1" x14ac:dyDescent="0.15">
      <c r="A3" s="38" t="str">
        <f>'Museum Results'!$E3&amp;" - ALL"</f>
        <v>Wilkening Pottery Museum - ALL</v>
      </c>
      <c r="B3" s="106" t="s">
        <v>15</v>
      </c>
      <c r="C3" s="106"/>
      <c r="E3" s="103" t="s">
        <v>89</v>
      </c>
      <c r="F3" s="103"/>
      <c r="G3" s="103"/>
      <c r="I3" s="103" t="s">
        <v>90</v>
      </c>
      <c r="J3" s="103"/>
      <c r="K3" s="103"/>
    </row>
    <row r="4" spans="1:19" ht="14" x14ac:dyDescent="0.15">
      <c r="A4" s="3" t="str">
        <f>'Museum Results'!A4</f>
        <v>2026 Annual Survey of Museum-Goers</v>
      </c>
    </row>
    <row r="7" spans="1:19" ht="15" x14ac:dyDescent="0.2">
      <c r="A7" s="3" t="s">
        <v>45</v>
      </c>
      <c r="N7"/>
      <c r="O7"/>
      <c r="P7"/>
      <c r="Q7"/>
    </row>
    <row r="8" spans="1:19" ht="14" customHeight="1" x14ac:dyDescent="0.2">
      <c r="A8" s="4" t="s">
        <v>1</v>
      </c>
      <c r="B8" s="4" t="s">
        <v>27</v>
      </c>
      <c r="C8" s="4" t="s">
        <v>26</v>
      </c>
      <c r="E8" s="4" t="s">
        <v>2</v>
      </c>
      <c r="F8" s="4" t="s">
        <v>3</v>
      </c>
      <c r="G8" s="39" t="s">
        <v>8</v>
      </c>
      <c r="I8" s="4" t="s">
        <v>2</v>
      </c>
      <c r="J8" s="4" t="s">
        <v>3</v>
      </c>
      <c r="K8" s="39" t="s">
        <v>8</v>
      </c>
      <c r="N8"/>
      <c r="O8"/>
      <c r="P8"/>
      <c r="Q8"/>
      <c r="R8"/>
      <c r="S8"/>
    </row>
    <row r="9" spans="1:19" ht="14" customHeight="1" x14ac:dyDescent="0.2">
      <c r="A9" s="5" t="s">
        <v>35</v>
      </c>
      <c r="B9" s="6">
        <v>0.24</v>
      </c>
      <c r="C9" s="7">
        <v>226</v>
      </c>
      <c r="E9" s="6">
        <v>0.23100000000000001</v>
      </c>
      <c r="F9" s="7">
        <v>349</v>
      </c>
      <c r="G9" s="23">
        <f t="shared" ref="G9:G13" si="0">$B9-E9</f>
        <v>8.9999999999999802E-3</v>
      </c>
      <c r="I9" s="6">
        <v>0.14399999999999999</v>
      </c>
      <c r="J9" s="7">
        <v>141</v>
      </c>
      <c r="K9" s="23">
        <f t="shared" ref="K9:K13" si="1">$B9-I9</f>
        <v>9.6000000000000002E-2</v>
      </c>
      <c r="N9"/>
      <c r="O9"/>
      <c r="P9"/>
      <c r="Q9"/>
      <c r="R9"/>
      <c r="S9"/>
    </row>
    <row r="10" spans="1:19" ht="14" customHeight="1" x14ac:dyDescent="0.2">
      <c r="A10" s="5" t="s">
        <v>36</v>
      </c>
      <c r="B10" s="6">
        <v>0.308</v>
      </c>
      <c r="C10" s="7">
        <v>290</v>
      </c>
      <c r="E10" s="6">
        <v>0.35</v>
      </c>
      <c r="F10" s="7">
        <v>528</v>
      </c>
      <c r="G10" s="23">
        <f t="shared" si="0"/>
        <v>-4.1999999999999982E-2</v>
      </c>
      <c r="I10" s="6">
        <v>0.29099999999999998</v>
      </c>
      <c r="J10" s="7">
        <v>285</v>
      </c>
      <c r="K10" s="23">
        <f t="shared" si="1"/>
        <v>1.7000000000000015E-2</v>
      </c>
      <c r="N10"/>
      <c r="O10"/>
      <c r="P10"/>
      <c r="Q10"/>
      <c r="R10"/>
      <c r="S10"/>
    </row>
    <row r="11" spans="1:19" ht="14" customHeight="1" x14ac:dyDescent="0.2">
      <c r="A11" s="5" t="s">
        <v>37</v>
      </c>
      <c r="B11" s="6">
        <v>0.29599999999999999</v>
      </c>
      <c r="C11" s="7">
        <v>279</v>
      </c>
      <c r="E11" s="6">
        <v>0.35599999999999998</v>
      </c>
      <c r="F11" s="7">
        <v>538</v>
      </c>
      <c r="G11" s="23">
        <f t="shared" si="0"/>
        <v>-0.06</v>
      </c>
      <c r="I11" s="6">
        <v>0.32900000000000001</v>
      </c>
      <c r="J11" s="7">
        <v>322</v>
      </c>
      <c r="K11" s="23">
        <f t="shared" si="1"/>
        <v>-3.3000000000000029E-2</v>
      </c>
      <c r="N11"/>
      <c r="O11"/>
      <c r="P11"/>
      <c r="Q11"/>
      <c r="R11"/>
      <c r="S11"/>
    </row>
    <row r="12" spans="1:19" ht="14" customHeight="1" x14ac:dyDescent="0.2">
      <c r="A12" s="5" t="s">
        <v>38</v>
      </c>
      <c r="B12" s="6">
        <v>0.13900000000000001</v>
      </c>
      <c r="C12" s="7">
        <v>131</v>
      </c>
      <c r="E12" s="6">
        <v>5.1999999999999998E-2</v>
      </c>
      <c r="F12" s="7">
        <v>79</v>
      </c>
      <c r="G12" s="23">
        <f t="shared" si="0"/>
        <v>8.7000000000000022E-2</v>
      </c>
      <c r="I12" s="6">
        <v>0.219</v>
      </c>
      <c r="J12" s="7">
        <v>214</v>
      </c>
      <c r="K12" s="23">
        <f t="shared" si="1"/>
        <v>-7.9999999999999988E-2</v>
      </c>
      <c r="N12"/>
      <c r="O12"/>
      <c r="P12"/>
      <c r="Q12"/>
      <c r="R12"/>
      <c r="S12"/>
    </row>
    <row r="13" spans="1:19" ht="14" customHeight="1" x14ac:dyDescent="0.2">
      <c r="A13" s="5" t="s">
        <v>39</v>
      </c>
      <c r="B13" s="6">
        <v>1.6E-2</v>
      </c>
      <c r="C13" s="7">
        <v>15</v>
      </c>
      <c r="E13" s="6">
        <v>1.0999999999999999E-2</v>
      </c>
      <c r="F13" s="7">
        <v>16</v>
      </c>
      <c r="G13" s="23">
        <f t="shared" si="0"/>
        <v>5.000000000000001E-3</v>
      </c>
      <c r="I13" s="6">
        <v>1.7000000000000001E-2</v>
      </c>
      <c r="J13" s="7">
        <v>17</v>
      </c>
      <c r="K13" s="23">
        <f t="shared" si="1"/>
        <v>-1.0000000000000009E-3</v>
      </c>
      <c r="N13"/>
      <c r="O13"/>
      <c r="P13"/>
      <c r="Q13"/>
      <c r="R13"/>
      <c r="S13"/>
    </row>
    <row r="14" spans="1:19" ht="14" customHeight="1" x14ac:dyDescent="0.2">
      <c r="A14" s="5" t="s">
        <v>6</v>
      </c>
      <c r="B14" s="6" t="s">
        <v>17</v>
      </c>
      <c r="C14" s="7">
        <v>941</v>
      </c>
      <c r="E14" s="6" t="s">
        <v>17</v>
      </c>
      <c r="F14" s="7">
        <v>859</v>
      </c>
      <c r="G14" s="23"/>
      <c r="I14" s="6" t="s">
        <v>18</v>
      </c>
      <c r="J14" s="7">
        <f>C14-F14</f>
        <v>82</v>
      </c>
      <c r="K14" s="23"/>
      <c r="N14"/>
      <c r="O14"/>
      <c r="P14"/>
      <c r="Q14"/>
      <c r="R14"/>
      <c r="S14"/>
    </row>
    <row r="15" spans="1:19" ht="13" customHeight="1" x14ac:dyDescent="0.2">
      <c r="B15" s="6"/>
      <c r="C15" s="8"/>
      <c r="E15" s="6"/>
      <c r="F15" s="8"/>
      <c r="G15" s="40"/>
      <c r="I15" s="6"/>
      <c r="J15" s="8"/>
      <c r="K15" s="40"/>
      <c r="N15"/>
      <c r="O15"/>
      <c r="P15"/>
      <c r="Q15"/>
      <c r="R15"/>
      <c r="S15"/>
    </row>
    <row r="16" spans="1:19" ht="13" customHeight="1" x14ac:dyDescent="0.2">
      <c r="B16" s="6"/>
      <c r="C16" s="8"/>
      <c r="E16" s="6"/>
      <c r="F16" s="8"/>
      <c r="G16" s="40"/>
      <c r="I16" s="6"/>
      <c r="J16" s="8"/>
      <c r="K16" s="40"/>
      <c r="R16"/>
      <c r="S16"/>
    </row>
    <row r="17" spans="1:14" ht="14" x14ac:dyDescent="0.15">
      <c r="A17" s="3" t="s">
        <v>46</v>
      </c>
      <c r="B17" s="6"/>
      <c r="C17" s="8"/>
      <c r="E17" s="6"/>
      <c r="F17" s="8"/>
      <c r="G17" s="40"/>
      <c r="I17" s="6"/>
      <c r="J17" s="8"/>
      <c r="K17" s="40"/>
    </row>
    <row r="18" spans="1:14" ht="14" x14ac:dyDescent="0.15">
      <c r="A18" s="4" t="s">
        <v>1</v>
      </c>
      <c r="B18" s="9" t="s">
        <v>27</v>
      </c>
      <c r="C18" s="10" t="s">
        <v>26</v>
      </c>
      <c r="E18" s="4" t="s">
        <v>2</v>
      </c>
      <c r="F18" s="4" t="s">
        <v>3</v>
      </c>
      <c r="G18" s="39" t="s">
        <v>8</v>
      </c>
      <c r="I18" s="4" t="s">
        <v>2</v>
      </c>
      <c r="J18" s="4" t="s">
        <v>3</v>
      </c>
      <c r="K18" s="39" t="s">
        <v>8</v>
      </c>
    </row>
    <row r="19" spans="1:14" ht="14" x14ac:dyDescent="0.15">
      <c r="A19" s="5" t="s">
        <v>35</v>
      </c>
      <c r="B19" s="6">
        <v>0.52900000000000003</v>
      </c>
      <c r="C19" s="7">
        <v>496</v>
      </c>
      <c r="E19" s="6">
        <v>0.59</v>
      </c>
      <c r="F19" s="7">
        <v>888</v>
      </c>
      <c r="G19" s="23">
        <f t="shared" ref="G19:G29" si="2">$B19-E19</f>
        <v>-6.0999999999999943E-2</v>
      </c>
      <c r="I19" s="6">
        <v>0.61199999999999999</v>
      </c>
      <c r="J19" s="7">
        <v>598</v>
      </c>
      <c r="K19" s="23">
        <f t="shared" ref="K19:K29" si="3">$B19-I19</f>
        <v>-8.2999999999999963E-2</v>
      </c>
    </row>
    <row r="20" spans="1:14" ht="14" x14ac:dyDescent="0.15">
      <c r="A20" s="5" t="s">
        <v>36</v>
      </c>
      <c r="B20" s="6">
        <v>2.8000000000000001E-2</v>
      </c>
      <c r="C20" s="7">
        <v>26</v>
      </c>
      <c r="E20" s="6">
        <v>3.7999999999999999E-2</v>
      </c>
      <c r="F20" s="7">
        <v>57</v>
      </c>
      <c r="G20" s="23">
        <f t="shared" si="2"/>
        <v>-9.9999999999999985E-3</v>
      </c>
      <c r="I20" s="6">
        <v>3.4000000000000002E-2</v>
      </c>
      <c r="J20" s="7">
        <v>33</v>
      </c>
      <c r="K20" s="23">
        <f t="shared" si="3"/>
        <v>-6.0000000000000019E-3</v>
      </c>
    </row>
    <row r="21" spans="1:14" ht="14" x14ac:dyDescent="0.15">
      <c r="A21" s="5" t="s">
        <v>37</v>
      </c>
      <c r="B21" s="6">
        <v>0.23899999999999999</v>
      </c>
      <c r="C21" s="7">
        <v>224</v>
      </c>
      <c r="E21" s="6">
        <v>0.223</v>
      </c>
      <c r="F21" s="7">
        <v>336</v>
      </c>
      <c r="G21" s="23">
        <f t="shared" si="2"/>
        <v>1.5999999999999986E-2</v>
      </c>
      <c r="I21" s="6">
        <v>0.23499999999999999</v>
      </c>
      <c r="J21" s="7">
        <v>230</v>
      </c>
      <c r="K21" s="23">
        <f t="shared" si="3"/>
        <v>4.0000000000000036E-3</v>
      </c>
    </row>
    <row r="22" spans="1:14" ht="14" x14ac:dyDescent="0.15">
      <c r="A22" s="5" t="s">
        <v>38</v>
      </c>
      <c r="B22" s="6">
        <v>0.125</v>
      </c>
      <c r="C22" s="7">
        <v>117</v>
      </c>
      <c r="E22" s="6">
        <v>0.128</v>
      </c>
      <c r="F22" s="7">
        <v>193</v>
      </c>
      <c r="G22" s="23">
        <f t="shared" si="2"/>
        <v>-3.0000000000000027E-3</v>
      </c>
      <c r="I22" s="6">
        <v>0.11799999999999999</v>
      </c>
      <c r="J22" s="7">
        <v>115</v>
      </c>
      <c r="K22" s="23">
        <f t="shared" si="3"/>
        <v>7.0000000000000062E-3</v>
      </c>
    </row>
    <row r="23" spans="1:14" ht="14" x14ac:dyDescent="0.15">
      <c r="A23" s="5" t="s">
        <v>39</v>
      </c>
      <c r="B23" s="6">
        <v>0.64400000000000002</v>
      </c>
      <c r="C23" s="7">
        <v>603</v>
      </c>
      <c r="E23" s="6">
        <v>0.63100000000000001</v>
      </c>
      <c r="F23" s="7">
        <v>950</v>
      </c>
      <c r="G23" s="23">
        <f t="shared" si="2"/>
        <v>1.3000000000000012E-2</v>
      </c>
      <c r="I23" s="6">
        <v>0.68799999999999994</v>
      </c>
      <c r="J23" s="7">
        <v>672</v>
      </c>
      <c r="K23" s="23">
        <f t="shared" si="3"/>
        <v>-4.3999999999999928E-2</v>
      </c>
    </row>
    <row r="24" spans="1:14" ht="14" x14ac:dyDescent="0.15">
      <c r="A24" s="5" t="s">
        <v>40</v>
      </c>
      <c r="B24" s="6">
        <v>0.44900000000000001</v>
      </c>
      <c r="C24" s="7">
        <v>421</v>
      </c>
      <c r="E24" s="6">
        <v>0.44800000000000001</v>
      </c>
      <c r="F24" s="7">
        <v>674</v>
      </c>
      <c r="G24" s="23">
        <f t="shared" si="2"/>
        <v>1.0000000000000009E-3</v>
      </c>
      <c r="I24" s="6">
        <v>0.42499999999999999</v>
      </c>
      <c r="J24" s="7">
        <v>415</v>
      </c>
      <c r="K24" s="23">
        <f t="shared" si="3"/>
        <v>2.4000000000000021E-2</v>
      </c>
    </row>
    <row r="25" spans="1:14" ht="14" x14ac:dyDescent="0.15">
      <c r="A25" s="5" t="s">
        <v>41</v>
      </c>
      <c r="B25" s="6">
        <v>6.0000000000000001E-3</v>
      </c>
      <c r="C25" s="7">
        <v>6</v>
      </c>
      <c r="E25" s="6">
        <v>1.6E-2</v>
      </c>
      <c r="F25" s="7">
        <v>24</v>
      </c>
      <c r="G25" s="23">
        <f t="shared" si="2"/>
        <v>-0.01</v>
      </c>
      <c r="I25" s="6">
        <v>1.2E-2</v>
      </c>
      <c r="J25" s="7">
        <v>12</v>
      </c>
      <c r="K25" s="23">
        <f t="shared" si="3"/>
        <v>-6.0000000000000001E-3</v>
      </c>
    </row>
    <row r="26" spans="1:14" ht="14" x14ac:dyDescent="0.15">
      <c r="A26" s="5" t="s">
        <v>42</v>
      </c>
      <c r="B26" s="6">
        <v>0.25600000000000001</v>
      </c>
      <c r="C26" s="7">
        <v>240</v>
      </c>
      <c r="E26" s="6">
        <v>0.24299999999999999</v>
      </c>
      <c r="F26" s="7">
        <v>365</v>
      </c>
      <c r="G26" s="23">
        <f t="shared" si="2"/>
        <v>1.3000000000000012E-2</v>
      </c>
      <c r="I26" s="6">
        <v>0.247</v>
      </c>
      <c r="J26" s="7">
        <v>241</v>
      </c>
      <c r="K26" s="23">
        <f t="shared" si="3"/>
        <v>9.000000000000008E-3</v>
      </c>
      <c r="L26" s="7"/>
      <c r="N26" s="7"/>
    </row>
    <row r="27" spans="1:14" ht="14" x14ac:dyDescent="0.15">
      <c r="A27" s="5" t="s">
        <v>43</v>
      </c>
      <c r="B27" s="6">
        <v>0.4</v>
      </c>
      <c r="C27" s="7">
        <v>375</v>
      </c>
      <c r="E27" s="6">
        <v>0.38500000000000001</v>
      </c>
      <c r="F27" s="7">
        <v>579</v>
      </c>
      <c r="G27" s="23">
        <f t="shared" si="2"/>
        <v>1.5000000000000013E-2</v>
      </c>
      <c r="I27" s="6">
        <v>0.44800000000000001</v>
      </c>
      <c r="J27" s="7">
        <v>438</v>
      </c>
      <c r="K27" s="23">
        <f t="shared" si="3"/>
        <v>-4.7999999999999987E-2</v>
      </c>
    </row>
    <row r="28" spans="1:14" ht="14" x14ac:dyDescent="0.15">
      <c r="A28" s="5" t="s">
        <v>7</v>
      </c>
      <c r="B28" s="6">
        <v>8.9999999999999993E-3</v>
      </c>
      <c r="C28" s="7">
        <v>8</v>
      </c>
      <c r="E28" s="6">
        <v>7.0000000000000001E-3</v>
      </c>
      <c r="F28" s="7">
        <v>10</v>
      </c>
      <c r="G28" s="23">
        <f t="shared" si="2"/>
        <v>1.9999999999999992E-3</v>
      </c>
      <c r="I28" s="6">
        <v>6.0000000000000001E-3</v>
      </c>
      <c r="J28" s="7">
        <v>6</v>
      </c>
      <c r="K28" s="23">
        <f t="shared" si="3"/>
        <v>2.9999999999999992E-3</v>
      </c>
    </row>
    <row r="29" spans="1:14" ht="14" x14ac:dyDescent="0.15">
      <c r="A29" s="5" t="s">
        <v>4</v>
      </c>
      <c r="B29" s="6">
        <v>0.17199999999999999</v>
      </c>
      <c r="C29" s="7">
        <v>161</v>
      </c>
      <c r="E29" s="6">
        <v>0.13400000000000001</v>
      </c>
      <c r="F29" s="7">
        <v>202</v>
      </c>
      <c r="G29" s="23">
        <f t="shared" si="2"/>
        <v>3.7999999999999978E-2</v>
      </c>
      <c r="I29" s="6">
        <v>0.13600000000000001</v>
      </c>
      <c r="J29" s="7">
        <v>133</v>
      </c>
      <c r="K29" s="23">
        <f t="shared" si="3"/>
        <v>3.5999999999999976E-2</v>
      </c>
    </row>
    <row r="30" spans="1:14" x14ac:dyDescent="0.15">
      <c r="B30" s="6"/>
      <c r="C30" s="8"/>
      <c r="E30" s="6"/>
      <c r="F30" s="8"/>
      <c r="G30" s="40"/>
      <c r="I30" s="6"/>
      <c r="J30" s="8"/>
      <c r="K30" s="40"/>
    </row>
    <row r="31" spans="1:14" x14ac:dyDescent="0.15">
      <c r="B31" s="6"/>
      <c r="C31" s="8"/>
      <c r="E31" s="6"/>
      <c r="F31" s="8"/>
      <c r="G31" s="40"/>
      <c r="I31" s="6"/>
      <c r="J31" s="8"/>
      <c r="K31" s="40"/>
    </row>
    <row r="32" spans="1:14" ht="14" x14ac:dyDescent="0.15">
      <c r="A32" s="3" t="s">
        <v>47</v>
      </c>
      <c r="B32" s="6"/>
      <c r="C32" s="8"/>
      <c r="E32" s="6"/>
      <c r="F32" s="8"/>
      <c r="G32" s="40"/>
      <c r="I32" s="6"/>
      <c r="J32" s="8"/>
      <c r="K32" s="40"/>
    </row>
    <row r="33" spans="1:14" ht="14" x14ac:dyDescent="0.15">
      <c r="A33" s="4" t="s">
        <v>1</v>
      </c>
      <c r="B33" s="9" t="s">
        <v>27</v>
      </c>
      <c r="C33" s="10" t="s">
        <v>26</v>
      </c>
      <c r="E33" s="4" t="s">
        <v>2</v>
      </c>
      <c r="F33" s="4" t="s">
        <v>3</v>
      </c>
      <c r="G33" s="39" t="s">
        <v>8</v>
      </c>
      <c r="I33" s="4" t="s">
        <v>2</v>
      </c>
      <c r="J33" s="4" t="s">
        <v>3</v>
      </c>
      <c r="K33" s="39" t="s">
        <v>8</v>
      </c>
    </row>
    <row r="34" spans="1:14" ht="14" x14ac:dyDescent="0.15">
      <c r="A34" s="5" t="s">
        <v>35</v>
      </c>
      <c r="B34" s="6">
        <v>4.0000000000000001E-3</v>
      </c>
      <c r="C34" s="7">
        <v>4</v>
      </c>
      <c r="E34" s="6">
        <v>4.0000000000000001E-3</v>
      </c>
      <c r="F34" s="7">
        <v>6</v>
      </c>
      <c r="G34" s="23">
        <f t="shared" ref="G34:G44" si="4">$B34-E34</f>
        <v>0</v>
      </c>
      <c r="I34" s="6">
        <v>2E-3</v>
      </c>
      <c r="J34" s="7">
        <v>2</v>
      </c>
      <c r="K34" s="23">
        <f t="shared" ref="K34:K44" si="5">$B34-I34</f>
        <v>2E-3</v>
      </c>
    </row>
    <row r="35" spans="1:14" ht="14" x14ac:dyDescent="0.15">
      <c r="A35" s="5" t="s">
        <v>36</v>
      </c>
      <c r="B35" s="6">
        <v>0.76700000000000002</v>
      </c>
      <c r="C35" s="7">
        <v>691</v>
      </c>
      <c r="E35" s="6">
        <v>0.76500000000000001</v>
      </c>
      <c r="F35" s="7">
        <v>1108</v>
      </c>
      <c r="G35" s="23">
        <f t="shared" si="4"/>
        <v>2.0000000000000018E-3</v>
      </c>
      <c r="I35" s="6">
        <v>0.77200000000000002</v>
      </c>
      <c r="J35" s="7">
        <v>722</v>
      </c>
      <c r="K35" s="23">
        <f t="shared" si="5"/>
        <v>-5.0000000000000044E-3</v>
      </c>
    </row>
    <row r="36" spans="1:14" ht="14" x14ac:dyDescent="0.15">
      <c r="A36" s="5" t="s">
        <v>37</v>
      </c>
      <c r="B36" s="6">
        <v>0.14399999999999999</v>
      </c>
      <c r="C36" s="7">
        <v>130</v>
      </c>
      <c r="E36" s="6">
        <v>0.13600000000000001</v>
      </c>
      <c r="F36" s="7">
        <v>197</v>
      </c>
      <c r="G36" s="23">
        <f t="shared" si="4"/>
        <v>7.9999999999999793E-3</v>
      </c>
      <c r="I36" s="6">
        <v>0.14499999999999999</v>
      </c>
      <c r="J36" s="7">
        <v>136</v>
      </c>
      <c r="K36" s="23">
        <f t="shared" si="5"/>
        <v>-1.0000000000000009E-3</v>
      </c>
      <c r="M36" s="23"/>
      <c r="N36" s="7"/>
    </row>
    <row r="37" spans="1:14" ht="14" x14ac:dyDescent="0.15">
      <c r="A37" s="5" t="s">
        <v>38</v>
      </c>
      <c r="B37" s="6">
        <v>0.121</v>
      </c>
      <c r="C37" s="7">
        <v>109</v>
      </c>
      <c r="E37" s="6">
        <v>0.13700000000000001</v>
      </c>
      <c r="F37" s="7">
        <v>199</v>
      </c>
      <c r="G37" s="23">
        <f t="shared" si="4"/>
        <v>-1.6000000000000014E-2</v>
      </c>
      <c r="I37" s="6">
        <v>0.16300000000000001</v>
      </c>
      <c r="J37" s="7">
        <v>152</v>
      </c>
      <c r="K37" s="23">
        <f t="shared" si="5"/>
        <v>-4.200000000000001E-2</v>
      </c>
    </row>
    <row r="38" spans="1:14" ht="14" x14ac:dyDescent="0.15">
      <c r="A38" s="5" t="s">
        <v>39</v>
      </c>
      <c r="B38" s="6">
        <v>0.21</v>
      </c>
      <c r="C38" s="7">
        <v>189</v>
      </c>
      <c r="E38" s="6">
        <v>0.191</v>
      </c>
      <c r="F38" s="7">
        <v>276</v>
      </c>
      <c r="G38" s="23">
        <f t="shared" si="4"/>
        <v>1.8999999999999989E-2</v>
      </c>
      <c r="I38" s="6">
        <v>0.16300000000000001</v>
      </c>
      <c r="J38" s="7">
        <v>152</v>
      </c>
      <c r="K38" s="23">
        <f t="shared" si="5"/>
        <v>4.6999999999999986E-2</v>
      </c>
    </row>
    <row r="39" spans="1:14" ht="14" x14ac:dyDescent="0.15">
      <c r="A39" s="5" t="s">
        <v>40</v>
      </c>
      <c r="B39" s="6">
        <v>3.0000000000000001E-3</v>
      </c>
      <c r="C39" s="7">
        <v>3</v>
      </c>
      <c r="E39" s="6">
        <v>8.0000000000000002E-3</v>
      </c>
      <c r="F39" s="7">
        <v>11</v>
      </c>
      <c r="G39" s="23">
        <f t="shared" si="4"/>
        <v>-5.0000000000000001E-3</v>
      </c>
      <c r="I39" s="6">
        <v>2E-3</v>
      </c>
      <c r="J39" s="7">
        <v>2</v>
      </c>
      <c r="K39" s="23">
        <f t="shared" si="5"/>
        <v>1E-3</v>
      </c>
    </row>
    <row r="40" spans="1:14" ht="14" x14ac:dyDescent="0.15">
      <c r="A40" s="5" t="s">
        <v>41</v>
      </c>
      <c r="B40" s="6">
        <v>0.04</v>
      </c>
      <c r="C40" s="7">
        <v>36</v>
      </c>
      <c r="E40" s="6">
        <v>5.8000000000000003E-2</v>
      </c>
      <c r="F40" s="7">
        <v>84</v>
      </c>
      <c r="G40" s="23">
        <f t="shared" si="4"/>
        <v>-1.8000000000000002E-2</v>
      </c>
      <c r="I40" s="6">
        <v>7.4999999999999997E-2</v>
      </c>
      <c r="J40" s="7">
        <v>70</v>
      </c>
      <c r="K40" s="23">
        <f t="shared" si="5"/>
        <v>-3.4999999999999996E-2</v>
      </c>
    </row>
    <row r="41" spans="1:14" ht="14" x14ac:dyDescent="0.15">
      <c r="A41" s="5" t="s">
        <v>42</v>
      </c>
      <c r="B41" s="6">
        <v>0.42199999999999999</v>
      </c>
      <c r="C41" s="7">
        <v>380</v>
      </c>
      <c r="E41" s="6">
        <v>0.432</v>
      </c>
      <c r="F41" s="7">
        <v>626</v>
      </c>
      <c r="G41" s="23">
        <f t="shared" si="4"/>
        <v>-1.0000000000000009E-2</v>
      </c>
      <c r="I41" s="6">
        <v>0.51800000000000002</v>
      </c>
      <c r="J41" s="7">
        <v>484</v>
      </c>
      <c r="K41" s="23">
        <f t="shared" si="5"/>
        <v>-9.600000000000003E-2</v>
      </c>
    </row>
    <row r="42" spans="1:14" ht="14" x14ac:dyDescent="0.15">
      <c r="A42" s="5" t="s">
        <v>43</v>
      </c>
      <c r="B42" s="6">
        <v>0.38800000000000001</v>
      </c>
      <c r="C42" s="7">
        <v>350</v>
      </c>
      <c r="E42" s="6">
        <v>0.34300000000000003</v>
      </c>
      <c r="F42" s="7">
        <v>496</v>
      </c>
      <c r="G42" s="23">
        <f t="shared" si="4"/>
        <v>4.4999999999999984E-2</v>
      </c>
      <c r="I42" s="6">
        <v>0.35599999999999998</v>
      </c>
      <c r="J42" s="7">
        <v>333</v>
      </c>
      <c r="K42" s="23">
        <f t="shared" si="5"/>
        <v>3.2000000000000028E-2</v>
      </c>
    </row>
    <row r="43" spans="1:14" ht="14" x14ac:dyDescent="0.15">
      <c r="A43" s="5" t="s">
        <v>7</v>
      </c>
      <c r="B43" s="6">
        <v>0.02</v>
      </c>
      <c r="C43" s="7">
        <v>18</v>
      </c>
      <c r="E43" s="6">
        <v>1.6E-2</v>
      </c>
      <c r="F43" s="7">
        <v>23</v>
      </c>
      <c r="G43" s="23">
        <f t="shared" si="4"/>
        <v>4.0000000000000001E-3</v>
      </c>
      <c r="I43" s="6">
        <v>1.2E-2</v>
      </c>
      <c r="J43" s="7">
        <v>11</v>
      </c>
      <c r="K43" s="23">
        <f t="shared" si="5"/>
        <v>8.0000000000000002E-3</v>
      </c>
    </row>
    <row r="44" spans="1:14" ht="14" x14ac:dyDescent="0.15">
      <c r="A44" s="5" t="s">
        <v>4</v>
      </c>
      <c r="B44" s="6">
        <v>0.121</v>
      </c>
      <c r="C44" s="7">
        <v>109</v>
      </c>
      <c r="E44" s="6">
        <v>0.107</v>
      </c>
      <c r="F44" s="7">
        <v>155</v>
      </c>
      <c r="G44" s="23">
        <f t="shared" si="4"/>
        <v>1.3999999999999999E-2</v>
      </c>
      <c r="I44" s="6">
        <v>0.11700000000000001</v>
      </c>
      <c r="J44" s="7">
        <v>109</v>
      </c>
      <c r="K44" s="23">
        <f t="shared" si="5"/>
        <v>3.9999999999999897E-3</v>
      </c>
    </row>
    <row r="45" spans="1:14" x14ac:dyDescent="0.15">
      <c r="B45" s="6"/>
      <c r="C45" s="7"/>
      <c r="E45" s="6"/>
      <c r="F45" s="7"/>
      <c r="G45" s="23"/>
      <c r="I45" s="6"/>
      <c r="J45" s="7"/>
      <c r="K45" s="23"/>
    </row>
    <row r="46" spans="1:14" x14ac:dyDescent="0.15">
      <c r="A46" s="3"/>
      <c r="B46" s="6"/>
      <c r="C46" s="7"/>
      <c r="E46" s="6"/>
      <c r="F46" s="8"/>
      <c r="G46" s="40"/>
      <c r="I46" s="6"/>
      <c r="J46" s="8"/>
      <c r="K46" s="40"/>
    </row>
    <row r="47" spans="1:14" ht="28" x14ac:dyDescent="0.15">
      <c r="A47" s="12" t="s">
        <v>10</v>
      </c>
      <c r="B47" s="7"/>
      <c r="C47" s="7"/>
    </row>
    <row r="48" spans="1:14" x14ac:dyDescent="0.15">
      <c r="A48" s="12"/>
      <c r="B48" s="7"/>
      <c r="C48" s="7"/>
    </row>
    <row r="49" spans="1:11" x14ac:dyDescent="0.15">
      <c r="B49" s="7"/>
      <c r="C49" s="7"/>
      <c r="E49" s="7"/>
      <c r="F49" s="19"/>
      <c r="G49" s="18"/>
    </row>
    <row r="50" spans="1:11" ht="50" customHeight="1" x14ac:dyDescent="0.15">
      <c r="A50" s="99" t="s">
        <v>182</v>
      </c>
      <c r="B50" s="99"/>
      <c r="C50" s="99"/>
      <c r="D50" s="99"/>
      <c r="E50" s="99"/>
      <c r="F50" s="99"/>
      <c r="G50" s="99"/>
      <c r="H50" s="99"/>
      <c r="I50" s="99"/>
      <c r="J50" s="99"/>
      <c r="K50" s="99"/>
    </row>
    <row r="55" spans="1:11" x14ac:dyDescent="0.15">
      <c r="A55" s="2"/>
    </row>
    <row r="56" spans="1:11" x14ac:dyDescent="0.15">
      <c r="A56" s="2"/>
    </row>
    <row r="57" spans="1:11" x14ac:dyDescent="0.15">
      <c r="A57" s="2"/>
    </row>
    <row r="58" spans="1:11" x14ac:dyDescent="0.15">
      <c r="A58" s="2"/>
    </row>
    <row r="59" spans="1:11" x14ac:dyDescent="0.15">
      <c r="A59" s="2"/>
    </row>
    <row r="60" spans="1:11" x14ac:dyDescent="0.15">
      <c r="A60" s="2"/>
    </row>
    <row r="61" spans="1:11" x14ac:dyDescent="0.15">
      <c r="A61" s="2"/>
    </row>
    <row r="62" spans="1:11" x14ac:dyDescent="0.15">
      <c r="A62" s="2"/>
    </row>
    <row r="63" spans="1:11" x14ac:dyDescent="0.15">
      <c r="A63" s="2"/>
    </row>
    <row r="64" spans="1:11" x14ac:dyDescent="0.15">
      <c r="A64" s="2"/>
    </row>
    <row r="65" spans="1:1" x14ac:dyDescent="0.15">
      <c r="A65" s="2"/>
    </row>
    <row r="66" spans="1:1" x14ac:dyDescent="0.15">
      <c r="A66" s="2"/>
    </row>
    <row r="67" spans="1:1" x14ac:dyDescent="0.15">
      <c r="A67" s="2"/>
    </row>
    <row r="68" spans="1:1" x14ac:dyDescent="0.15">
      <c r="A68" s="2"/>
    </row>
    <row r="69" spans="1:1" x14ac:dyDescent="0.15">
      <c r="A69" s="2"/>
    </row>
    <row r="70" spans="1:1" x14ac:dyDescent="0.15">
      <c r="A70" s="2"/>
    </row>
    <row r="71" spans="1:1" x14ac:dyDescent="0.15">
      <c r="A71" s="2"/>
    </row>
    <row r="72" spans="1:1" x14ac:dyDescent="0.15">
      <c r="A72" s="2"/>
    </row>
    <row r="73" spans="1:1" x14ac:dyDescent="0.15">
      <c r="A73" s="2"/>
    </row>
    <row r="74" spans="1:1" x14ac:dyDescent="0.15">
      <c r="A74" s="2"/>
    </row>
    <row r="75" spans="1:1" x14ac:dyDescent="0.15">
      <c r="A75" s="2"/>
    </row>
    <row r="76" spans="1:1" x14ac:dyDescent="0.15">
      <c r="A76" s="2"/>
    </row>
    <row r="77" spans="1:1" x14ac:dyDescent="0.15">
      <c r="A77" s="2"/>
    </row>
    <row r="78" spans="1:1" x14ac:dyDescent="0.15">
      <c r="A78" s="2"/>
    </row>
    <row r="79" spans="1:1" x14ac:dyDescent="0.15">
      <c r="A79" s="2"/>
    </row>
    <row r="80" spans="1:1" x14ac:dyDescent="0.15">
      <c r="A80" s="2"/>
    </row>
    <row r="81" spans="1:1" x14ac:dyDescent="0.15">
      <c r="A81" s="2"/>
    </row>
    <row r="82" spans="1:1" x14ac:dyDescent="0.15">
      <c r="A82" s="2"/>
    </row>
    <row r="83" spans="1:1" x14ac:dyDescent="0.15">
      <c r="A83" s="2"/>
    </row>
    <row r="84" spans="1:1" x14ac:dyDescent="0.15">
      <c r="A84" s="2"/>
    </row>
    <row r="85" spans="1:1" x14ac:dyDescent="0.15">
      <c r="A85" s="2"/>
    </row>
    <row r="86" spans="1:1" x14ac:dyDescent="0.15">
      <c r="A86" s="2"/>
    </row>
    <row r="87" spans="1:1" x14ac:dyDescent="0.15">
      <c r="A87" s="2"/>
    </row>
    <row r="88" spans="1:1" x14ac:dyDescent="0.15">
      <c r="A88" s="2"/>
    </row>
    <row r="89" spans="1:1" x14ac:dyDescent="0.15">
      <c r="A89" s="2"/>
    </row>
    <row r="90" spans="1:1" x14ac:dyDescent="0.15">
      <c r="A90" s="2"/>
    </row>
    <row r="91" spans="1:1" x14ac:dyDescent="0.15">
      <c r="A91" s="2"/>
    </row>
    <row r="92" spans="1:1" x14ac:dyDescent="0.15">
      <c r="A92" s="2"/>
    </row>
    <row r="93" spans="1:1" x14ac:dyDescent="0.15">
      <c r="A93" s="2"/>
    </row>
    <row r="94" spans="1:1" x14ac:dyDescent="0.15">
      <c r="A94" s="2"/>
    </row>
    <row r="95" spans="1:1" x14ac:dyDescent="0.15">
      <c r="A95" s="2"/>
    </row>
    <row r="96" spans="1:1" x14ac:dyDescent="0.15">
      <c r="A96" s="2"/>
    </row>
    <row r="97" spans="1:1" x14ac:dyDescent="0.15">
      <c r="A97" s="2"/>
    </row>
    <row r="98" spans="1:1" x14ac:dyDescent="0.15">
      <c r="A98" s="2"/>
    </row>
    <row r="99" spans="1:1" x14ac:dyDescent="0.15">
      <c r="A99" s="2"/>
    </row>
    <row r="100" spans="1:1" x14ac:dyDescent="0.15">
      <c r="A100" s="2"/>
    </row>
    <row r="101" spans="1:1" x14ac:dyDescent="0.15">
      <c r="A101" s="2"/>
    </row>
    <row r="102" spans="1:1" x14ac:dyDescent="0.15">
      <c r="A102" s="2"/>
    </row>
    <row r="103" spans="1:1" x14ac:dyDescent="0.15">
      <c r="A103" s="2"/>
    </row>
    <row r="104" spans="1:1" x14ac:dyDescent="0.15">
      <c r="A104" s="2"/>
    </row>
    <row r="105" spans="1:1" x14ac:dyDescent="0.15">
      <c r="A105" s="2"/>
    </row>
    <row r="106" spans="1:1" x14ac:dyDescent="0.15">
      <c r="A106" s="2"/>
    </row>
    <row r="107" spans="1:1" x14ac:dyDescent="0.15">
      <c r="A107" s="2"/>
    </row>
    <row r="108" spans="1:1" x14ac:dyDescent="0.15">
      <c r="A108" s="2"/>
    </row>
    <row r="109" spans="1:1" x14ac:dyDescent="0.15">
      <c r="A109" s="2"/>
    </row>
    <row r="110" spans="1:1" x14ac:dyDescent="0.15">
      <c r="A110" s="2"/>
    </row>
    <row r="111" spans="1:1" x14ac:dyDescent="0.15">
      <c r="A111" s="2"/>
    </row>
    <row r="112" spans="1:1" x14ac:dyDescent="0.15">
      <c r="A112" s="2"/>
    </row>
    <row r="113" spans="1:14" x14ac:dyDescent="0.15">
      <c r="A113" s="2"/>
    </row>
    <row r="114" spans="1:14" x14ac:dyDescent="0.15">
      <c r="A114" s="2"/>
    </row>
    <row r="115" spans="1:14" x14ac:dyDescent="0.15">
      <c r="A115" s="2"/>
    </row>
    <row r="116" spans="1:14" x14ac:dyDescent="0.15">
      <c r="A116" s="2"/>
    </row>
    <row r="117" spans="1:14" x14ac:dyDescent="0.15">
      <c r="A117" s="2"/>
    </row>
    <row r="118" spans="1:14" x14ac:dyDescent="0.15">
      <c r="A118" s="2"/>
    </row>
    <row r="119" spans="1:14" x14ac:dyDescent="0.15">
      <c r="A119" s="2"/>
    </row>
    <row r="120" spans="1:14" x14ac:dyDescent="0.15">
      <c r="A120" s="2"/>
    </row>
    <row r="121" spans="1:14" x14ac:dyDescent="0.15">
      <c r="A121" s="2"/>
    </row>
    <row r="122" spans="1:14" x14ac:dyDescent="0.15">
      <c r="A122" s="2"/>
    </row>
    <row r="123" spans="1:14" x14ac:dyDescent="0.15">
      <c r="A123" s="2"/>
    </row>
    <row r="124" spans="1:14" x14ac:dyDescent="0.15">
      <c r="A124" s="2"/>
    </row>
    <row r="125" spans="1:14" x14ac:dyDescent="0.15">
      <c r="A125" s="2"/>
    </row>
    <row r="126" spans="1:14" x14ac:dyDescent="0.15">
      <c r="A126" s="2"/>
    </row>
    <row r="127" spans="1:14" x14ac:dyDescent="0.15">
      <c r="A127" s="2"/>
      <c r="M127" s="6"/>
      <c r="N127" s="6"/>
    </row>
    <row r="128" spans="1:14" x14ac:dyDescent="0.15">
      <c r="A128" s="2"/>
      <c r="M128" s="6"/>
      <c r="N128" s="6"/>
    </row>
    <row r="129" spans="1:14" x14ac:dyDescent="0.15">
      <c r="A129" s="2"/>
      <c r="M129" s="6"/>
      <c r="N129" s="6"/>
    </row>
    <row r="130" spans="1:14" x14ac:dyDescent="0.15">
      <c r="A130" s="2"/>
      <c r="M130" s="6"/>
      <c r="N130" s="6"/>
    </row>
    <row r="131" spans="1:14" x14ac:dyDescent="0.15">
      <c r="A131" s="2"/>
      <c r="M131" s="6"/>
      <c r="N131" s="6"/>
    </row>
    <row r="132" spans="1:14" x14ac:dyDescent="0.15">
      <c r="A132" s="2"/>
      <c r="M132" s="6"/>
      <c r="N132" s="6"/>
    </row>
    <row r="133" spans="1:14" x14ac:dyDescent="0.15">
      <c r="A133" s="2"/>
      <c r="M133" s="6"/>
      <c r="N133" s="6"/>
    </row>
    <row r="134" spans="1:14" x14ac:dyDescent="0.15">
      <c r="A134" s="2"/>
      <c r="M134" s="6"/>
      <c r="N134" s="6"/>
    </row>
    <row r="135" spans="1:14" x14ac:dyDescent="0.15">
      <c r="A135" s="2"/>
    </row>
    <row r="136" spans="1:14" x14ac:dyDescent="0.15">
      <c r="A136" s="2"/>
    </row>
    <row r="137" spans="1:14" x14ac:dyDescent="0.15">
      <c r="A137" s="2"/>
    </row>
    <row r="138" spans="1:14" x14ac:dyDescent="0.15">
      <c r="A138" s="2"/>
      <c r="M138" s="6"/>
      <c r="N138" s="6"/>
    </row>
    <row r="139" spans="1:14" x14ac:dyDescent="0.15">
      <c r="A139" s="2"/>
      <c r="M139" s="6"/>
      <c r="N139" s="6"/>
    </row>
    <row r="140" spans="1:14" x14ac:dyDescent="0.15">
      <c r="A140" s="2"/>
      <c r="M140" s="6"/>
      <c r="N140" s="6"/>
    </row>
    <row r="141" spans="1:14" x14ac:dyDescent="0.15">
      <c r="A141" s="2"/>
      <c r="M141" s="6"/>
      <c r="N141" s="6"/>
    </row>
    <row r="142" spans="1:14" x14ac:dyDescent="0.15">
      <c r="A142" s="2"/>
      <c r="M142" s="6"/>
      <c r="N142" s="6"/>
    </row>
    <row r="143" spans="1:14" x14ac:dyDescent="0.15">
      <c r="A143" s="2"/>
      <c r="M143" s="6"/>
      <c r="N143" s="6"/>
    </row>
    <row r="144" spans="1:14" x14ac:dyDescent="0.15">
      <c r="A144" s="2"/>
    </row>
    <row r="145" spans="1:12" x14ac:dyDescent="0.15">
      <c r="A145" s="2"/>
    </row>
    <row r="146" spans="1:12" x14ac:dyDescent="0.15">
      <c r="A146" s="2"/>
    </row>
    <row r="147" spans="1:12" x14ac:dyDescent="0.15">
      <c r="A147" s="2"/>
    </row>
    <row r="148" spans="1:12" x14ac:dyDescent="0.15">
      <c r="A148" s="2"/>
    </row>
    <row r="149" spans="1:12" x14ac:dyDescent="0.15">
      <c r="A149" s="2"/>
      <c r="L149" s="6"/>
    </row>
    <row r="150" spans="1:12" x14ac:dyDescent="0.15">
      <c r="A150" s="2"/>
      <c r="L150" s="6"/>
    </row>
    <row r="151" spans="1:12" x14ac:dyDescent="0.15">
      <c r="A151" s="2"/>
      <c r="L151" s="6"/>
    </row>
    <row r="152" spans="1:12" x14ac:dyDescent="0.15">
      <c r="A152" s="2"/>
      <c r="L152" s="6"/>
    </row>
    <row r="153" spans="1:12" x14ac:dyDescent="0.15">
      <c r="A153" s="2"/>
      <c r="L153" s="6"/>
    </row>
    <row r="154" spans="1:12" x14ac:dyDescent="0.15">
      <c r="A154" s="2"/>
    </row>
    <row r="155" spans="1:12" x14ac:dyDescent="0.15">
      <c r="A155" s="2"/>
    </row>
    <row r="156" spans="1:12" x14ac:dyDescent="0.15">
      <c r="A156" s="2"/>
    </row>
    <row r="157" spans="1:12" x14ac:dyDescent="0.15">
      <c r="A157" s="2"/>
    </row>
    <row r="158" spans="1:12" x14ac:dyDescent="0.15">
      <c r="A158" s="2"/>
    </row>
    <row r="159" spans="1:12" x14ac:dyDescent="0.15">
      <c r="A159" s="2"/>
    </row>
    <row r="160" spans="1:12" x14ac:dyDescent="0.15">
      <c r="A160" s="2"/>
    </row>
    <row r="161" spans="1:1" x14ac:dyDescent="0.15">
      <c r="A161" s="2"/>
    </row>
    <row r="162" spans="1:1" x14ac:dyDescent="0.15">
      <c r="A162" s="2"/>
    </row>
    <row r="163" spans="1:1" x14ac:dyDescent="0.15">
      <c r="A163" s="2"/>
    </row>
    <row r="164" spans="1:1" x14ac:dyDescent="0.15">
      <c r="A164" s="2"/>
    </row>
    <row r="165" spans="1:1" x14ac:dyDescent="0.15">
      <c r="A165" s="2"/>
    </row>
    <row r="166" spans="1:1" x14ac:dyDescent="0.15">
      <c r="A166" s="2"/>
    </row>
    <row r="167" spans="1:1" x14ac:dyDescent="0.15">
      <c r="A167" s="2"/>
    </row>
    <row r="168" spans="1:1" x14ac:dyDescent="0.15">
      <c r="A168" s="2"/>
    </row>
    <row r="169" spans="1:1" x14ac:dyDescent="0.15">
      <c r="A169" s="2"/>
    </row>
    <row r="170" spans="1:1" x14ac:dyDescent="0.15">
      <c r="A170" s="2"/>
    </row>
    <row r="171" spans="1:1" x14ac:dyDescent="0.15">
      <c r="A171" s="2"/>
    </row>
    <row r="172" spans="1:1" x14ac:dyDescent="0.15">
      <c r="A172" s="2"/>
    </row>
    <row r="173" spans="1:1" x14ac:dyDescent="0.15">
      <c r="A173" s="2"/>
    </row>
    <row r="174" spans="1:1" x14ac:dyDescent="0.15">
      <c r="A174" s="2"/>
    </row>
    <row r="175" spans="1:1" x14ac:dyDescent="0.15">
      <c r="A175" s="2"/>
    </row>
    <row r="176" spans="1:1" x14ac:dyDescent="0.15">
      <c r="A176" s="2"/>
    </row>
    <row r="177" spans="1:14" x14ac:dyDescent="0.15">
      <c r="A177" s="2"/>
    </row>
    <row r="178" spans="1:14" x14ac:dyDescent="0.15">
      <c r="A178" s="2"/>
      <c r="N178" s="7"/>
    </row>
    <row r="179" spans="1:14" x14ac:dyDescent="0.15">
      <c r="A179" s="2"/>
      <c r="N179" s="7"/>
    </row>
    <row r="180" spans="1:14" x14ac:dyDescent="0.15">
      <c r="A180" s="2"/>
    </row>
    <row r="181" spans="1:14" x14ac:dyDescent="0.15">
      <c r="A181" s="2"/>
    </row>
    <row r="182" spans="1:14" x14ac:dyDescent="0.15">
      <c r="A182" s="2"/>
    </row>
    <row r="183" spans="1:14" x14ac:dyDescent="0.15">
      <c r="A183" s="2"/>
    </row>
    <row r="184" spans="1:14" x14ac:dyDescent="0.15">
      <c r="A184" s="2"/>
    </row>
    <row r="185" spans="1:14" x14ac:dyDescent="0.15">
      <c r="A185" s="2"/>
    </row>
    <row r="186" spans="1:14" x14ac:dyDescent="0.15">
      <c r="A186" s="2"/>
    </row>
    <row r="187" spans="1:14" x14ac:dyDescent="0.15">
      <c r="A187" s="2"/>
    </row>
    <row r="188" spans="1:14" x14ac:dyDescent="0.15">
      <c r="A188" s="2"/>
    </row>
    <row r="189" spans="1:14" x14ac:dyDescent="0.15">
      <c r="A189" s="2"/>
    </row>
    <row r="190" spans="1:14" x14ac:dyDescent="0.15">
      <c r="A190" s="2"/>
    </row>
    <row r="191" spans="1:14" x14ac:dyDescent="0.15">
      <c r="A191" s="2"/>
    </row>
    <row r="192" spans="1:14" x14ac:dyDescent="0.15">
      <c r="A192" s="2"/>
    </row>
    <row r="193" spans="1:1" x14ac:dyDescent="0.15">
      <c r="A193" s="2"/>
    </row>
    <row r="194" spans="1:1" x14ac:dyDescent="0.15">
      <c r="A194" s="2"/>
    </row>
    <row r="195" spans="1:1" x14ac:dyDescent="0.15">
      <c r="A195" s="2"/>
    </row>
    <row r="196" spans="1:1" x14ac:dyDescent="0.15">
      <c r="A196" s="2"/>
    </row>
    <row r="197" spans="1:1" x14ac:dyDescent="0.15">
      <c r="A197" s="2"/>
    </row>
    <row r="198" spans="1:1" x14ac:dyDescent="0.15">
      <c r="A198" s="2"/>
    </row>
    <row r="199" spans="1:1" x14ac:dyDescent="0.15">
      <c r="A199" s="2"/>
    </row>
    <row r="200" spans="1:1" x14ac:dyDescent="0.15">
      <c r="A200" s="2"/>
    </row>
    <row r="201" spans="1:1" x14ac:dyDescent="0.15">
      <c r="A201" s="2"/>
    </row>
    <row r="202" spans="1:1" x14ac:dyDescent="0.15">
      <c r="A202" s="2"/>
    </row>
    <row r="203" spans="1:1" x14ac:dyDescent="0.15">
      <c r="A203" s="2"/>
    </row>
    <row r="204" spans="1:1" x14ac:dyDescent="0.15">
      <c r="A204" s="2"/>
    </row>
    <row r="205" spans="1:1" x14ac:dyDescent="0.15">
      <c r="A205" s="2"/>
    </row>
    <row r="206" spans="1:1" x14ac:dyDescent="0.15">
      <c r="A206" s="2"/>
    </row>
    <row r="207" spans="1:1" x14ac:dyDescent="0.15">
      <c r="A207" s="2"/>
    </row>
    <row r="208" spans="1:1" x14ac:dyDescent="0.15">
      <c r="A208" s="2"/>
    </row>
    <row r="209" spans="1:1" x14ac:dyDescent="0.15">
      <c r="A209" s="2"/>
    </row>
    <row r="210" spans="1:1" x14ac:dyDescent="0.15">
      <c r="A210" s="2"/>
    </row>
    <row r="211" spans="1:1" x14ac:dyDescent="0.15">
      <c r="A211" s="2"/>
    </row>
    <row r="212" spans="1:1" x14ac:dyDescent="0.15">
      <c r="A212" s="2"/>
    </row>
    <row r="213" spans="1:1" x14ac:dyDescent="0.15">
      <c r="A213" s="2"/>
    </row>
    <row r="214" spans="1:1" x14ac:dyDescent="0.15">
      <c r="A214" s="2"/>
    </row>
    <row r="215" spans="1:1" x14ac:dyDescent="0.15">
      <c r="A215" s="2"/>
    </row>
    <row r="216" spans="1:1" x14ac:dyDescent="0.15">
      <c r="A216" s="2"/>
    </row>
    <row r="217" spans="1:1" x14ac:dyDescent="0.15">
      <c r="A217" s="2"/>
    </row>
    <row r="218" spans="1:1" x14ac:dyDescent="0.15">
      <c r="A218" s="2"/>
    </row>
    <row r="219" spans="1:1" x14ac:dyDescent="0.15">
      <c r="A219" s="2"/>
    </row>
    <row r="220" spans="1:1" x14ac:dyDescent="0.15">
      <c r="A220" s="2"/>
    </row>
    <row r="221" spans="1:1" x14ac:dyDescent="0.15">
      <c r="A221" s="2"/>
    </row>
    <row r="222" spans="1:1" x14ac:dyDescent="0.15">
      <c r="A222" s="2"/>
    </row>
    <row r="223" spans="1:1" x14ac:dyDescent="0.15">
      <c r="A223" s="2"/>
    </row>
    <row r="224" spans="1:1" x14ac:dyDescent="0.15">
      <c r="A224" s="2"/>
    </row>
    <row r="225" spans="1:14" x14ac:dyDescent="0.15">
      <c r="A225" s="2"/>
    </row>
    <row r="226" spans="1:14" x14ac:dyDescent="0.15">
      <c r="A226" s="2"/>
    </row>
    <row r="227" spans="1:14" x14ac:dyDescent="0.15">
      <c r="A227" s="2"/>
    </row>
    <row r="228" spans="1:14" x14ac:dyDescent="0.15">
      <c r="A228" s="2"/>
    </row>
    <row r="229" spans="1:14" x14ac:dyDescent="0.15">
      <c r="A229" s="2"/>
    </row>
    <row r="230" spans="1:14" x14ac:dyDescent="0.15">
      <c r="A230" s="2"/>
    </row>
    <row r="231" spans="1:14" x14ac:dyDescent="0.15">
      <c r="A231" s="2"/>
    </row>
    <row r="232" spans="1:14" x14ac:dyDescent="0.15">
      <c r="A232" s="2"/>
    </row>
    <row r="233" spans="1:14" x14ac:dyDescent="0.15">
      <c r="A233" s="2"/>
    </row>
    <row r="234" spans="1:14" x14ac:dyDescent="0.15">
      <c r="A234" s="2"/>
    </row>
    <row r="235" spans="1:14" x14ac:dyDescent="0.15">
      <c r="A235" s="2"/>
    </row>
    <row r="236" spans="1:14" x14ac:dyDescent="0.15">
      <c r="A236" s="2"/>
    </row>
    <row r="237" spans="1:14" x14ac:dyDescent="0.15">
      <c r="A237" s="2"/>
    </row>
    <row r="238" spans="1:14" x14ac:dyDescent="0.15">
      <c r="A238" s="2"/>
      <c r="M238" s="6"/>
      <c r="N238" s="6"/>
    </row>
    <row r="239" spans="1:14" x14ac:dyDescent="0.15">
      <c r="A239" s="2"/>
      <c r="M239" s="6"/>
      <c r="N239" s="6"/>
    </row>
    <row r="240" spans="1:14" x14ac:dyDescent="0.15">
      <c r="A240" s="2"/>
      <c r="M240" s="6"/>
      <c r="N240" s="6"/>
    </row>
    <row r="241" spans="1:14" x14ac:dyDescent="0.15">
      <c r="A241" s="2"/>
      <c r="M241" s="6"/>
      <c r="N241" s="6"/>
    </row>
    <row r="242" spans="1:14" x14ac:dyDescent="0.15">
      <c r="A242" s="2"/>
      <c r="M242" s="6"/>
      <c r="N242" s="6"/>
    </row>
    <row r="243" spans="1:14" x14ac:dyDescent="0.15">
      <c r="A243" s="2"/>
    </row>
    <row r="244" spans="1:14" x14ac:dyDescent="0.15">
      <c r="A244" s="2"/>
    </row>
    <row r="245" spans="1:14" x14ac:dyDescent="0.15">
      <c r="A245" s="2"/>
    </row>
    <row r="246" spans="1:14" x14ac:dyDescent="0.15">
      <c r="A246" s="2"/>
    </row>
    <row r="247" spans="1:14" x14ac:dyDescent="0.15">
      <c r="A247" s="2"/>
      <c r="M247" s="6"/>
    </row>
    <row r="248" spans="1:14" x14ac:dyDescent="0.15">
      <c r="A248" s="2"/>
      <c r="M248" s="6"/>
    </row>
    <row r="249" spans="1:14" x14ac:dyDescent="0.15">
      <c r="A249" s="2"/>
      <c r="M249" s="6"/>
    </row>
    <row r="250" spans="1:14" x14ac:dyDescent="0.15">
      <c r="A250" s="2"/>
      <c r="M250" s="6"/>
    </row>
    <row r="251" spans="1:14" x14ac:dyDescent="0.15">
      <c r="A251" s="2"/>
      <c r="M251" s="6"/>
    </row>
    <row r="252" spans="1:14" x14ac:dyDescent="0.15">
      <c r="A252" s="2"/>
      <c r="M252" s="6"/>
    </row>
    <row r="253" spans="1:14" x14ac:dyDescent="0.15">
      <c r="A253" s="2"/>
      <c r="M253" s="6"/>
    </row>
    <row r="254" spans="1:14" x14ac:dyDescent="0.15">
      <c r="A254" s="2"/>
      <c r="M254" s="6"/>
    </row>
    <row r="255" spans="1:14" x14ac:dyDescent="0.15">
      <c r="A255" s="2"/>
    </row>
    <row r="256" spans="1:14" x14ac:dyDescent="0.15">
      <c r="A256" s="2"/>
    </row>
    <row r="257" spans="1:1" x14ac:dyDescent="0.15">
      <c r="A257" s="2"/>
    </row>
    <row r="258" spans="1:1" x14ac:dyDescent="0.15">
      <c r="A258" s="2"/>
    </row>
    <row r="259" spans="1:1" x14ac:dyDescent="0.15">
      <c r="A259" s="2"/>
    </row>
    <row r="260" spans="1:1" x14ac:dyDescent="0.15">
      <c r="A260" s="2"/>
    </row>
    <row r="261" spans="1:1" x14ac:dyDescent="0.15">
      <c r="A261" s="2"/>
    </row>
    <row r="262" spans="1:1" x14ac:dyDescent="0.15">
      <c r="A262" s="2"/>
    </row>
    <row r="263" spans="1:1" x14ac:dyDescent="0.15">
      <c r="A263" s="2"/>
    </row>
    <row r="264" spans="1:1" x14ac:dyDescent="0.15">
      <c r="A264" s="2"/>
    </row>
    <row r="265" spans="1:1" x14ac:dyDescent="0.15">
      <c r="A265" s="2"/>
    </row>
    <row r="266" spans="1:1" x14ac:dyDescent="0.15">
      <c r="A266" s="2"/>
    </row>
    <row r="267" spans="1:1" x14ac:dyDescent="0.15">
      <c r="A267" s="2"/>
    </row>
    <row r="268" spans="1:1" x14ac:dyDescent="0.15">
      <c r="A268" s="2"/>
    </row>
    <row r="269" spans="1:1" x14ac:dyDescent="0.15">
      <c r="A269" s="2"/>
    </row>
    <row r="270" spans="1:1" x14ac:dyDescent="0.15">
      <c r="A270" s="2"/>
    </row>
    <row r="271" spans="1:1" x14ac:dyDescent="0.15">
      <c r="A271" s="2"/>
    </row>
    <row r="272" spans="1:1" x14ac:dyDescent="0.15">
      <c r="A272" s="2"/>
    </row>
    <row r="273" spans="1:1" x14ac:dyDescent="0.15">
      <c r="A273" s="2"/>
    </row>
    <row r="274" spans="1:1" x14ac:dyDescent="0.15">
      <c r="A274" s="2"/>
    </row>
    <row r="275" spans="1:1" x14ac:dyDescent="0.15">
      <c r="A275" s="2"/>
    </row>
    <row r="276" spans="1:1" x14ac:dyDescent="0.15">
      <c r="A276" s="2"/>
    </row>
    <row r="277" spans="1:1" x14ac:dyDescent="0.15">
      <c r="A277" s="2"/>
    </row>
    <row r="278" spans="1:1" x14ac:dyDescent="0.15">
      <c r="A278" s="2"/>
    </row>
    <row r="279" spans="1:1" x14ac:dyDescent="0.15">
      <c r="A279" s="2"/>
    </row>
    <row r="280" spans="1:1" x14ac:dyDescent="0.15">
      <c r="A280" s="2"/>
    </row>
    <row r="281" spans="1:1" x14ac:dyDescent="0.15">
      <c r="A281" s="2"/>
    </row>
    <row r="282" spans="1:1" x14ac:dyDescent="0.15">
      <c r="A282" s="2"/>
    </row>
    <row r="283" spans="1:1" x14ac:dyDescent="0.15">
      <c r="A283" s="2"/>
    </row>
    <row r="284" spans="1:1" x14ac:dyDescent="0.15">
      <c r="A284" s="2"/>
    </row>
    <row r="285" spans="1:1" x14ac:dyDescent="0.15">
      <c r="A285" s="2"/>
    </row>
    <row r="286" spans="1:1" x14ac:dyDescent="0.15">
      <c r="A286" s="2"/>
    </row>
    <row r="287" spans="1:1" x14ac:dyDescent="0.15">
      <c r="A287" s="2"/>
    </row>
    <row r="288" spans="1:1" x14ac:dyDescent="0.15">
      <c r="A288" s="2"/>
    </row>
    <row r="289" spans="1:1" x14ac:dyDescent="0.15">
      <c r="A289" s="2"/>
    </row>
    <row r="290" spans="1:1" x14ac:dyDescent="0.15">
      <c r="A290" s="2"/>
    </row>
    <row r="291" spans="1:1" x14ac:dyDescent="0.15">
      <c r="A291" s="2"/>
    </row>
    <row r="292" spans="1:1" x14ac:dyDescent="0.15">
      <c r="A292" s="2"/>
    </row>
    <row r="293" spans="1:1" x14ac:dyDescent="0.15">
      <c r="A293" s="2"/>
    </row>
    <row r="294" spans="1:1" x14ac:dyDescent="0.15">
      <c r="A294" s="2"/>
    </row>
    <row r="295" spans="1:1" x14ac:dyDescent="0.15">
      <c r="A295" s="2"/>
    </row>
    <row r="296" spans="1:1" x14ac:dyDescent="0.15">
      <c r="A296" s="2"/>
    </row>
    <row r="297" spans="1:1" x14ac:dyDescent="0.15">
      <c r="A297" s="2"/>
    </row>
    <row r="298" spans="1:1" x14ac:dyDescent="0.15">
      <c r="A298" s="2"/>
    </row>
    <row r="299" spans="1:1" x14ac:dyDescent="0.15">
      <c r="A299" s="2"/>
    </row>
    <row r="300" spans="1:1" x14ac:dyDescent="0.15">
      <c r="A300" s="2"/>
    </row>
    <row r="301" spans="1:1" x14ac:dyDescent="0.15">
      <c r="A301" s="2"/>
    </row>
    <row r="302" spans="1:1" x14ac:dyDescent="0.15">
      <c r="A302" s="2"/>
    </row>
    <row r="303" spans="1:1" x14ac:dyDescent="0.15">
      <c r="A303" s="2"/>
    </row>
    <row r="304" spans="1:1" x14ac:dyDescent="0.15">
      <c r="A304" s="2"/>
    </row>
    <row r="305" spans="1:1" x14ac:dyDescent="0.15">
      <c r="A305" s="2"/>
    </row>
    <row r="306" spans="1:1" x14ac:dyDescent="0.15">
      <c r="A306" s="2"/>
    </row>
    <row r="307" spans="1:1" x14ac:dyDescent="0.15">
      <c r="A307" s="2"/>
    </row>
    <row r="308" spans="1:1" x14ac:dyDescent="0.15">
      <c r="A308" s="2"/>
    </row>
  </sheetData>
  <sheetProtection algorithmName="SHA-512" hashValue="CxhJcyz4bzKPMR0NUnEQyFgbXRFOdhBKc5XipgRZEuxmv6UmNjjtl2Qxka+fcjDg5Jx7jfe+vK3KZIfiIy8xsQ==" saltValue="Y5GoTETrjN2v8BeqwQVLpw==" spinCount="100000" sheet="1" objects="1" scenarios="1"/>
  <mergeCells count="6">
    <mergeCell ref="A1:K1"/>
    <mergeCell ref="A50:K50"/>
    <mergeCell ref="B3:C3"/>
    <mergeCell ref="E3:G3"/>
    <mergeCell ref="I3:K3"/>
    <mergeCell ref="A2:K2"/>
  </mergeCells>
  <conditionalFormatting sqref="G9:G13">
    <cfRule type="cellIs" dxfId="77" priority="12" operator="lessThanOrEqual">
      <formula>-0.05</formula>
    </cfRule>
  </conditionalFormatting>
  <conditionalFormatting sqref="G9:G14">
    <cfRule type="cellIs" dxfId="76" priority="10" operator="greaterThanOrEqual">
      <formula>0.05</formula>
    </cfRule>
  </conditionalFormatting>
  <conditionalFormatting sqref="G14">
    <cfRule type="cellIs" dxfId="75" priority="9" operator="lessThanOrEqual">
      <formula>-0.05</formula>
    </cfRule>
    <cfRule type="cellIs" dxfId="74" priority="11" operator="greaterThanOrEqual">
      <formula>#REF!+0.05</formula>
    </cfRule>
  </conditionalFormatting>
  <conditionalFormatting sqref="G19:G29 M36">
    <cfRule type="cellIs" dxfId="73" priority="5" operator="lessThanOrEqual">
      <formula>-0.05</formula>
    </cfRule>
    <cfRule type="cellIs" dxfId="72" priority="6" operator="greaterThanOrEqual">
      <formula>0.05</formula>
    </cfRule>
  </conditionalFormatting>
  <conditionalFormatting sqref="G34:G44">
    <cfRule type="cellIs" dxfId="71" priority="3" operator="lessThanOrEqual">
      <formula>-0.05</formula>
    </cfRule>
  </conditionalFormatting>
  <conditionalFormatting sqref="G34:G45">
    <cfRule type="cellIs" dxfId="70" priority="4" operator="greaterThanOrEqual">
      <formula>0.05</formula>
    </cfRule>
  </conditionalFormatting>
  <conditionalFormatting sqref="G45">
    <cfRule type="cellIs" dxfId="69" priority="7" operator="lessThanOrEqual">
      <formula>-0.05</formula>
    </cfRule>
    <cfRule type="cellIs" dxfId="68" priority="8" operator="greaterThanOrEqual">
      <formula>#REF!+0.05</formula>
    </cfRule>
  </conditionalFormatting>
  <conditionalFormatting sqref="G49">
    <cfRule type="cellIs" dxfId="67" priority="1" operator="lessThanOrEqual">
      <formula>-0.5</formula>
    </cfRule>
    <cfRule type="cellIs" dxfId="66" priority="2" operator="greaterThanOrEqual">
      <formula>0.5</formula>
    </cfRule>
  </conditionalFormatting>
  <conditionalFormatting sqref="K9:K13">
    <cfRule type="cellIs" dxfId="65" priority="22" operator="lessThanOrEqual">
      <formula>-0.05</formula>
    </cfRule>
  </conditionalFormatting>
  <conditionalFormatting sqref="K9:K14">
    <cfRule type="cellIs" dxfId="64" priority="20" operator="greaterThanOrEqual">
      <formula>0.05</formula>
    </cfRule>
  </conditionalFormatting>
  <conditionalFormatting sqref="K14">
    <cfRule type="cellIs" dxfId="63" priority="19" operator="lessThanOrEqual">
      <formula>-0.05</formula>
    </cfRule>
    <cfRule type="cellIs" dxfId="62" priority="21" operator="greaterThanOrEqual">
      <formula>#REF!+0.05</formula>
    </cfRule>
  </conditionalFormatting>
  <conditionalFormatting sqref="K19:K29">
    <cfRule type="cellIs" dxfId="61" priority="15" operator="lessThanOrEqual">
      <formula>-0.05</formula>
    </cfRule>
    <cfRule type="cellIs" dxfId="60" priority="16" operator="greaterThanOrEqual">
      <formula>0.05</formula>
    </cfRule>
  </conditionalFormatting>
  <conditionalFormatting sqref="K34:K44">
    <cfRule type="cellIs" dxfId="59" priority="13" operator="lessThanOrEqual">
      <formula>-0.05</formula>
    </cfRule>
  </conditionalFormatting>
  <conditionalFormatting sqref="K34:K45">
    <cfRule type="cellIs" dxfId="58" priority="14" operator="greaterThanOrEqual">
      <formula>0.05</formula>
    </cfRule>
  </conditionalFormatting>
  <conditionalFormatting sqref="K45">
    <cfRule type="cellIs" dxfId="57" priority="17" operator="lessThanOrEqual">
      <formula>-0.05</formula>
    </cfRule>
    <cfRule type="cellIs" dxfId="56" priority="18" operator="greaterThanOrEqual">
      <formula>#REF!+0.05</formula>
    </cfRule>
  </conditionalFormatting>
  <hyperlinks>
    <hyperlink ref="B3" location="'Museum Results'!A1" display="Back to Museum Results tab" xr:uid="{AA0FDEAA-7559-A64B-A69C-67567E308DEE}"/>
    <hyperlink ref="A50" r:id="rId1" location="page/11" display="Find out more about the four layers of data included in your enrollment at no additional cost" xr:uid="{1A074FDE-27BE-1A45-B6F3-14018C4ADE74}"/>
    <hyperlink ref="A50:G50" r:id="rId2" location="page/8" display="Find out more about the layers of data included in your enrollment at no additional cost" xr:uid="{9EC3C230-A792-4C4A-9B1E-6C96BEB0815A}"/>
    <hyperlink ref="A50:J50" r:id="rId3" location="page/24" display="Find out more about the Additional Survey Link Add-On" xr:uid="{74B9C9D4-BA70-A24B-B3BE-83962C159DF4}"/>
  </hyperlinks>
  <pageMargins left="0.75" right="0.75" top="1" bottom="1" header="0.5" footer="0.5"/>
  <pageSetup orientation="portrait" horizontalDpi="0" verticalDpi="0" r:id="rId4"/>
  <drawing r:id="rId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7A12E-7753-C842-9F9E-4764166C57EE}">
  <sheetPr codeName="Sheet12">
    <tabColor theme="3"/>
  </sheetPr>
  <dimension ref="A1:S827"/>
  <sheetViews>
    <sheetView zoomScaleNormal="100" workbookViewId="0">
      <selection activeCell="W14" sqref="W14"/>
    </sheetView>
  </sheetViews>
  <sheetFormatPr baseColWidth="10" defaultColWidth="8.83203125" defaultRowHeight="13" x14ac:dyDescent="0.15"/>
  <cols>
    <col min="1" max="1" width="51" style="5" customWidth="1"/>
    <col min="2" max="6" width="8.83203125" style="2"/>
    <col min="7" max="7" width="12.1640625" style="2" customWidth="1"/>
    <col min="8" max="10" width="8.83203125" style="2"/>
    <col min="11" max="11" width="12.1640625" style="2" customWidth="1"/>
    <col min="12" max="14" width="8.83203125" style="2"/>
    <col min="15" max="15" width="12.1640625" style="2" customWidth="1"/>
    <col min="16" max="18" width="8.83203125" style="2"/>
    <col min="19" max="19" width="12.1640625" style="2" customWidth="1"/>
    <col min="20" max="21" width="8.83203125" style="2"/>
    <col min="22" max="25" width="10.83203125" style="2" customWidth="1"/>
    <col min="26" max="16384" width="8.83203125" style="2"/>
  </cols>
  <sheetData>
    <row r="1" spans="1:19" ht="50" customHeight="1" x14ac:dyDescent="0.15">
      <c r="A1" s="96" t="s">
        <v>44</v>
      </c>
      <c r="B1" s="96"/>
      <c r="C1" s="96"/>
      <c r="D1" s="96"/>
      <c r="E1" s="96"/>
      <c r="F1" s="96"/>
      <c r="G1" s="96"/>
      <c r="H1" s="96"/>
      <c r="I1" s="96"/>
      <c r="J1" s="96"/>
      <c r="K1" s="96"/>
      <c r="L1" s="96"/>
      <c r="M1" s="96"/>
      <c r="N1" s="96"/>
      <c r="O1" s="96"/>
      <c r="P1" s="96"/>
      <c r="Q1" s="96"/>
      <c r="R1" s="96"/>
      <c r="S1" s="96"/>
    </row>
    <row r="2" spans="1:19" ht="35" customHeight="1" x14ac:dyDescent="0.15">
      <c r="A2" s="97" t="s">
        <v>97</v>
      </c>
      <c r="B2" s="97"/>
      <c r="C2" s="97"/>
      <c r="D2" s="97"/>
      <c r="E2" s="97"/>
      <c r="F2" s="97"/>
      <c r="G2" s="97"/>
      <c r="H2" s="97"/>
      <c r="I2" s="97"/>
      <c r="J2" s="97"/>
      <c r="K2" s="97"/>
      <c r="L2" s="97"/>
      <c r="M2" s="97"/>
      <c r="N2" s="97"/>
      <c r="O2" s="97"/>
      <c r="P2" s="97"/>
      <c r="Q2" s="97"/>
      <c r="R2" s="97"/>
      <c r="S2" s="97"/>
    </row>
    <row r="3" spans="1:19" ht="54" customHeight="1" x14ac:dyDescent="0.15">
      <c r="A3" s="38" t="str">
        <f>'Museum Results'!$E3&amp;" - ALL"</f>
        <v>Wilkening Pottery Museum - ALL</v>
      </c>
      <c r="B3" s="91" t="s">
        <v>0</v>
      </c>
      <c r="C3" s="91"/>
      <c r="E3" s="107" t="s">
        <v>91</v>
      </c>
      <c r="F3" s="107"/>
      <c r="G3" s="107"/>
      <c r="I3" s="107" t="s">
        <v>92</v>
      </c>
      <c r="J3" s="107"/>
      <c r="K3" s="107"/>
      <c r="M3" s="107" t="s">
        <v>93</v>
      </c>
      <c r="N3" s="107"/>
      <c r="O3" s="107"/>
      <c r="Q3" s="107" t="s">
        <v>94</v>
      </c>
      <c r="R3" s="107"/>
      <c r="S3" s="107"/>
    </row>
    <row r="4" spans="1:19" ht="15" x14ac:dyDescent="0.2">
      <c r="A4" s="3" t="s">
        <v>12</v>
      </c>
      <c r="E4"/>
      <c r="F4"/>
      <c r="G4"/>
      <c r="I4"/>
      <c r="J4"/>
      <c r="K4"/>
      <c r="M4"/>
      <c r="N4"/>
      <c r="O4"/>
      <c r="Q4"/>
      <c r="R4"/>
      <c r="S4"/>
    </row>
    <row r="5" spans="1:19" ht="15" x14ac:dyDescent="0.2">
      <c r="F5"/>
      <c r="G5"/>
      <c r="I5"/>
      <c r="J5"/>
      <c r="K5"/>
      <c r="M5"/>
      <c r="N5"/>
      <c r="O5"/>
      <c r="Q5"/>
      <c r="R5"/>
      <c r="S5"/>
    </row>
    <row r="6" spans="1:19" ht="15" x14ac:dyDescent="0.2">
      <c r="E6"/>
      <c r="F6"/>
      <c r="G6"/>
      <c r="I6"/>
      <c r="J6"/>
      <c r="K6"/>
      <c r="M6"/>
      <c r="N6"/>
      <c r="O6"/>
      <c r="Q6"/>
      <c r="R6"/>
      <c r="S6"/>
    </row>
    <row r="7" spans="1:19" ht="15" x14ac:dyDescent="0.2">
      <c r="A7" s="3" t="s">
        <v>45</v>
      </c>
      <c r="E7"/>
      <c r="F7"/>
      <c r="G7"/>
      <c r="I7"/>
      <c r="J7"/>
      <c r="K7"/>
      <c r="M7"/>
      <c r="N7"/>
      <c r="O7"/>
      <c r="Q7"/>
      <c r="R7"/>
      <c r="S7"/>
    </row>
    <row r="8" spans="1:19" ht="14" customHeight="1" x14ac:dyDescent="0.15">
      <c r="A8" s="4" t="s">
        <v>1</v>
      </c>
      <c r="B8" s="4" t="s">
        <v>27</v>
      </c>
      <c r="C8" s="4" t="s">
        <v>26</v>
      </c>
      <c r="E8" s="4" t="s">
        <v>2</v>
      </c>
      <c r="F8" s="4" t="s">
        <v>3</v>
      </c>
      <c r="G8" s="39" t="s">
        <v>8</v>
      </c>
      <c r="I8" s="4" t="s">
        <v>2</v>
      </c>
      <c r="J8" s="4" t="s">
        <v>3</v>
      </c>
      <c r="K8" s="39" t="s">
        <v>8</v>
      </c>
      <c r="M8" s="4" t="s">
        <v>2</v>
      </c>
      <c r="N8" s="4" t="s">
        <v>3</v>
      </c>
      <c r="O8" s="10" t="s">
        <v>8</v>
      </c>
      <c r="Q8" s="4" t="s">
        <v>2</v>
      </c>
      <c r="R8" s="4" t="s">
        <v>3</v>
      </c>
      <c r="S8" s="10" t="s">
        <v>8</v>
      </c>
    </row>
    <row r="9" spans="1:19" ht="14" customHeight="1" x14ac:dyDescent="0.15">
      <c r="A9" s="5" t="s">
        <v>35</v>
      </c>
      <c r="B9" s="6">
        <v>0.24</v>
      </c>
      <c r="C9" s="7">
        <v>226</v>
      </c>
      <c r="E9" s="6">
        <v>0.23100000000000001</v>
      </c>
      <c r="F9" s="7">
        <v>349</v>
      </c>
      <c r="G9" s="23">
        <f t="shared" ref="G9:G13" si="0">$B9-E9</f>
        <v>8.9999999999999802E-3</v>
      </c>
      <c r="I9" s="6">
        <v>0.14399999999999999</v>
      </c>
      <c r="J9" s="7">
        <v>141</v>
      </c>
      <c r="K9" s="23">
        <f t="shared" ref="K9:K13" si="1">$B9-I9</f>
        <v>9.6000000000000002E-2</v>
      </c>
      <c r="M9" s="6">
        <v>0.438</v>
      </c>
      <c r="N9" s="7">
        <v>434</v>
      </c>
      <c r="O9" s="23">
        <f t="shared" ref="O9:O13" si="2">$B9-M9</f>
        <v>-0.19800000000000001</v>
      </c>
      <c r="Q9" s="6">
        <v>0.42799999999999999</v>
      </c>
      <c r="R9" s="7">
        <v>342</v>
      </c>
      <c r="S9" s="23">
        <f t="shared" ref="S9:S13" si="3">$B9-Q9</f>
        <v>-0.188</v>
      </c>
    </row>
    <row r="10" spans="1:19" ht="14" customHeight="1" x14ac:dyDescent="0.15">
      <c r="A10" s="5" t="s">
        <v>36</v>
      </c>
      <c r="B10" s="6">
        <v>0.308</v>
      </c>
      <c r="C10" s="7">
        <v>290</v>
      </c>
      <c r="E10" s="6">
        <v>0.35</v>
      </c>
      <c r="F10" s="7">
        <v>528</v>
      </c>
      <c r="G10" s="23">
        <f t="shared" si="0"/>
        <v>-4.1999999999999982E-2</v>
      </c>
      <c r="I10" s="6">
        <v>0.29099999999999998</v>
      </c>
      <c r="J10" s="7">
        <v>285</v>
      </c>
      <c r="K10" s="23">
        <f t="shared" si="1"/>
        <v>1.7000000000000015E-2</v>
      </c>
      <c r="M10" s="6">
        <v>0.309</v>
      </c>
      <c r="N10" s="7">
        <v>307</v>
      </c>
      <c r="O10" s="23">
        <f t="shared" si="2"/>
        <v>-1.0000000000000009E-3</v>
      </c>
      <c r="Q10" s="6">
        <v>0.373</v>
      </c>
      <c r="R10" s="7">
        <v>298</v>
      </c>
      <c r="S10" s="23">
        <f t="shared" si="3"/>
        <v>-6.5000000000000002E-2</v>
      </c>
    </row>
    <row r="11" spans="1:19" ht="14" customHeight="1" x14ac:dyDescent="0.15">
      <c r="A11" s="5" t="s">
        <v>37</v>
      </c>
      <c r="B11" s="6">
        <v>0.29599999999999999</v>
      </c>
      <c r="C11" s="7">
        <v>279</v>
      </c>
      <c r="E11" s="6">
        <v>0.35599999999999998</v>
      </c>
      <c r="F11" s="7">
        <v>538</v>
      </c>
      <c r="G11" s="23">
        <f t="shared" si="0"/>
        <v>-0.06</v>
      </c>
      <c r="I11" s="6">
        <v>0.32900000000000001</v>
      </c>
      <c r="J11" s="7">
        <v>322</v>
      </c>
      <c r="K11" s="23">
        <f t="shared" si="1"/>
        <v>-3.3000000000000029E-2</v>
      </c>
      <c r="M11" s="6">
        <v>0.17499999999999999</v>
      </c>
      <c r="N11" s="7">
        <v>174</v>
      </c>
      <c r="O11" s="23">
        <f t="shared" si="2"/>
        <v>0.121</v>
      </c>
      <c r="Q11" s="6">
        <v>0.13</v>
      </c>
      <c r="R11" s="7">
        <v>104</v>
      </c>
      <c r="S11" s="23">
        <f t="shared" si="3"/>
        <v>0.16599999999999998</v>
      </c>
    </row>
    <row r="12" spans="1:19" ht="14" customHeight="1" x14ac:dyDescent="0.15">
      <c r="A12" s="5" t="s">
        <v>38</v>
      </c>
      <c r="B12" s="6">
        <v>0.13900000000000001</v>
      </c>
      <c r="C12" s="7">
        <v>131</v>
      </c>
      <c r="E12" s="6">
        <v>5.1999999999999998E-2</v>
      </c>
      <c r="F12" s="7">
        <v>79</v>
      </c>
      <c r="G12" s="23">
        <f t="shared" si="0"/>
        <v>8.7000000000000022E-2</v>
      </c>
      <c r="I12" s="6">
        <v>0.219</v>
      </c>
      <c r="J12" s="7">
        <v>214</v>
      </c>
      <c r="K12" s="23">
        <f t="shared" si="1"/>
        <v>-7.9999999999999988E-2</v>
      </c>
      <c r="M12" s="6">
        <v>7.4999999999999997E-2</v>
      </c>
      <c r="N12" s="7">
        <v>74</v>
      </c>
      <c r="O12" s="23">
        <f t="shared" si="2"/>
        <v>6.4000000000000015E-2</v>
      </c>
      <c r="Q12" s="6">
        <v>5.8000000000000003E-2</v>
      </c>
      <c r="R12" s="7">
        <v>46</v>
      </c>
      <c r="S12" s="23">
        <f t="shared" si="3"/>
        <v>8.1000000000000016E-2</v>
      </c>
    </row>
    <row r="13" spans="1:19" ht="14" customHeight="1" x14ac:dyDescent="0.15">
      <c r="A13" s="5" t="s">
        <v>39</v>
      </c>
      <c r="B13" s="6">
        <v>1.6E-2</v>
      </c>
      <c r="C13" s="7">
        <v>15</v>
      </c>
      <c r="E13" s="6">
        <v>1.0999999999999999E-2</v>
      </c>
      <c r="F13" s="7">
        <v>16</v>
      </c>
      <c r="G13" s="23">
        <f t="shared" si="0"/>
        <v>5.000000000000001E-3</v>
      </c>
      <c r="I13" s="6">
        <v>1.7000000000000001E-2</v>
      </c>
      <c r="J13" s="7">
        <v>17</v>
      </c>
      <c r="K13" s="23">
        <f t="shared" si="1"/>
        <v>-1.0000000000000009E-3</v>
      </c>
      <c r="M13" s="6">
        <v>3.0000000000000001E-3</v>
      </c>
      <c r="N13" s="7">
        <v>3</v>
      </c>
      <c r="O13" s="23">
        <f t="shared" si="2"/>
        <v>1.3000000000000001E-2</v>
      </c>
      <c r="Q13" s="6">
        <v>1.0999999999999999E-2</v>
      </c>
      <c r="R13" s="7">
        <v>9</v>
      </c>
      <c r="S13" s="23">
        <f t="shared" si="3"/>
        <v>5.000000000000001E-3</v>
      </c>
    </row>
    <row r="14" spans="1:19" ht="14" customHeight="1" x14ac:dyDescent="0.15">
      <c r="A14" s="5" t="s">
        <v>6</v>
      </c>
      <c r="B14" s="6" t="s">
        <v>17</v>
      </c>
      <c r="C14" s="7">
        <v>941</v>
      </c>
      <c r="E14" s="6" t="s">
        <v>17</v>
      </c>
      <c r="F14" s="7">
        <v>1510</v>
      </c>
      <c r="G14" s="23"/>
      <c r="I14" s="6" t="s">
        <v>18</v>
      </c>
      <c r="J14" s="7">
        <v>979</v>
      </c>
      <c r="K14" s="23"/>
      <c r="M14" s="6" t="s">
        <v>17</v>
      </c>
      <c r="N14" s="7">
        <v>992</v>
      </c>
      <c r="O14" s="23"/>
      <c r="Q14" s="6" t="s">
        <v>17</v>
      </c>
      <c r="R14" s="7">
        <v>799</v>
      </c>
      <c r="S14" s="23"/>
    </row>
    <row r="15" spans="1:19" x14ac:dyDescent="0.15">
      <c r="B15" s="6"/>
      <c r="C15" s="8"/>
      <c r="E15" s="6"/>
      <c r="F15" s="8"/>
      <c r="G15" s="40"/>
      <c r="I15" s="6"/>
      <c r="J15" s="8"/>
      <c r="K15" s="40"/>
      <c r="M15" s="6"/>
      <c r="N15" s="8"/>
      <c r="Q15" s="6"/>
      <c r="R15" s="8"/>
    </row>
    <row r="16" spans="1:19" x14ac:dyDescent="0.15">
      <c r="B16" s="6"/>
      <c r="C16" s="8"/>
      <c r="E16" s="6"/>
      <c r="F16" s="8"/>
      <c r="G16" s="40"/>
      <c r="I16" s="6"/>
      <c r="J16" s="8"/>
      <c r="K16" s="40"/>
      <c r="M16" s="6"/>
      <c r="N16" s="8"/>
      <c r="Q16" s="6"/>
      <c r="R16" s="8"/>
    </row>
    <row r="17" spans="1:19" ht="14" x14ac:dyDescent="0.15">
      <c r="A17" s="3" t="s">
        <v>46</v>
      </c>
      <c r="B17" s="6"/>
      <c r="C17" s="8"/>
      <c r="E17" s="6"/>
      <c r="F17" s="8"/>
      <c r="G17" s="40"/>
      <c r="I17" s="6"/>
      <c r="J17" s="8"/>
      <c r="K17" s="40"/>
      <c r="M17" s="6"/>
      <c r="N17" s="8"/>
      <c r="Q17" s="6"/>
      <c r="R17" s="8"/>
    </row>
    <row r="18" spans="1:19" ht="14" x14ac:dyDescent="0.15">
      <c r="A18" s="4" t="s">
        <v>1</v>
      </c>
      <c r="B18" s="9" t="s">
        <v>27</v>
      </c>
      <c r="C18" s="10" t="s">
        <v>26</v>
      </c>
      <c r="E18" s="4" t="s">
        <v>2</v>
      </c>
      <c r="F18" s="4" t="s">
        <v>3</v>
      </c>
      <c r="G18" s="39" t="s">
        <v>8</v>
      </c>
      <c r="I18" s="4" t="s">
        <v>2</v>
      </c>
      <c r="J18" s="4" t="s">
        <v>3</v>
      </c>
      <c r="K18" s="39" t="s">
        <v>8</v>
      </c>
      <c r="M18" s="9" t="s">
        <v>2</v>
      </c>
      <c r="N18" s="10" t="s">
        <v>3</v>
      </c>
      <c r="O18" s="10" t="s">
        <v>8</v>
      </c>
      <c r="Q18" s="9" t="s">
        <v>2</v>
      </c>
      <c r="R18" s="10" t="s">
        <v>3</v>
      </c>
      <c r="S18" s="10" t="s">
        <v>8</v>
      </c>
    </row>
    <row r="19" spans="1:19" ht="14" x14ac:dyDescent="0.15">
      <c r="A19" s="5" t="s">
        <v>35</v>
      </c>
      <c r="B19" s="6">
        <v>0.52900000000000003</v>
      </c>
      <c r="C19" s="7">
        <v>496</v>
      </c>
      <c r="E19" s="6">
        <v>0.59</v>
      </c>
      <c r="F19" s="7">
        <v>888</v>
      </c>
      <c r="G19" s="23">
        <f t="shared" ref="G19:G29" si="4">$B19-E19</f>
        <v>-6.0999999999999943E-2</v>
      </c>
      <c r="I19" s="6">
        <v>0.629</v>
      </c>
      <c r="J19" s="7">
        <v>897</v>
      </c>
      <c r="K19" s="23">
        <f t="shared" ref="K19:K29" si="5">$B19-I19</f>
        <v>-9.9999999999999978E-2</v>
      </c>
      <c r="M19" s="6">
        <v>0.59</v>
      </c>
      <c r="N19" s="7">
        <v>888</v>
      </c>
      <c r="O19" s="23">
        <f t="shared" ref="O19:O29" si="6">$B19-M19</f>
        <v>-6.0999999999999943E-2</v>
      </c>
      <c r="Q19" s="6">
        <v>0.67200000000000004</v>
      </c>
      <c r="R19" s="7">
        <v>537</v>
      </c>
      <c r="S19" s="23">
        <f t="shared" ref="S19:S29" si="7">$B19-Q19</f>
        <v>-0.14300000000000002</v>
      </c>
    </row>
    <row r="20" spans="1:19" ht="14" x14ac:dyDescent="0.15">
      <c r="A20" s="5" t="s">
        <v>36</v>
      </c>
      <c r="B20" s="6">
        <v>2.8000000000000001E-2</v>
      </c>
      <c r="C20" s="7">
        <v>26</v>
      </c>
      <c r="E20" s="6">
        <v>3.7999999999999999E-2</v>
      </c>
      <c r="F20" s="7">
        <v>57</v>
      </c>
      <c r="G20" s="23">
        <f t="shared" si="4"/>
        <v>-9.9999999999999985E-3</v>
      </c>
      <c r="I20" s="6">
        <v>0.115</v>
      </c>
      <c r="J20" s="7">
        <v>164</v>
      </c>
      <c r="K20" s="23">
        <f t="shared" si="5"/>
        <v>-8.7000000000000008E-2</v>
      </c>
      <c r="M20" s="6">
        <v>3.7999999999999999E-2</v>
      </c>
      <c r="N20" s="7">
        <v>57</v>
      </c>
      <c r="O20" s="23">
        <f t="shared" si="6"/>
        <v>-9.9999999999999985E-3</v>
      </c>
      <c r="Q20" s="6">
        <v>4.1000000000000002E-2</v>
      </c>
      <c r="R20" s="7">
        <v>33</v>
      </c>
      <c r="S20" s="23">
        <f t="shared" si="7"/>
        <v>-1.3000000000000001E-2</v>
      </c>
    </row>
    <row r="21" spans="1:19" ht="14" x14ac:dyDescent="0.15">
      <c r="A21" s="5" t="s">
        <v>37</v>
      </c>
      <c r="B21" s="6">
        <v>0.23899999999999999</v>
      </c>
      <c r="C21" s="7">
        <v>224</v>
      </c>
      <c r="E21" s="6">
        <v>0.223</v>
      </c>
      <c r="F21" s="7">
        <v>336</v>
      </c>
      <c r="G21" s="23">
        <f t="shared" si="4"/>
        <v>1.5999999999999986E-2</v>
      </c>
      <c r="I21" s="6">
        <v>0.14299999999999999</v>
      </c>
      <c r="J21" s="7">
        <v>204</v>
      </c>
      <c r="K21" s="23">
        <f t="shared" si="5"/>
        <v>9.6000000000000002E-2</v>
      </c>
      <c r="M21" s="6">
        <v>0.223</v>
      </c>
      <c r="N21" s="7">
        <v>336</v>
      </c>
      <c r="O21" s="23">
        <f t="shared" si="6"/>
        <v>1.5999999999999986E-2</v>
      </c>
      <c r="Q21" s="6">
        <v>0.28999999999999998</v>
      </c>
      <c r="R21" s="7">
        <v>232</v>
      </c>
      <c r="S21" s="23">
        <f t="shared" si="7"/>
        <v>-5.099999999999999E-2</v>
      </c>
    </row>
    <row r="22" spans="1:19" ht="14" x14ac:dyDescent="0.15">
      <c r="A22" s="5" t="s">
        <v>38</v>
      </c>
      <c r="B22" s="6">
        <v>0.125</v>
      </c>
      <c r="C22" s="7">
        <v>117</v>
      </c>
      <c r="E22" s="6">
        <v>0.128</v>
      </c>
      <c r="F22" s="7">
        <v>193</v>
      </c>
      <c r="G22" s="23">
        <f t="shared" si="4"/>
        <v>-3.0000000000000027E-3</v>
      </c>
      <c r="I22" s="6">
        <v>0.13600000000000001</v>
      </c>
      <c r="J22" s="7">
        <v>194</v>
      </c>
      <c r="K22" s="23">
        <f t="shared" si="5"/>
        <v>-1.100000000000001E-2</v>
      </c>
      <c r="M22" s="6">
        <v>0.128</v>
      </c>
      <c r="N22" s="7">
        <v>193</v>
      </c>
      <c r="O22" s="23">
        <f t="shared" si="6"/>
        <v>-3.0000000000000027E-3</v>
      </c>
      <c r="Q22" s="6">
        <v>0.13500000000000001</v>
      </c>
      <c r="R22" s="7">
        <v>108</v>
      </c>
      <c r="S22" s="23">
        <f t="shared" si="7"/>
        <v>-1.0000000000000009E-2</v>
      </c>
    </row>
    <row r="23" spans="1:19" ht="14" x14ac:dyDescent="0.15">
      <c r="A23" s="5" t="s">
        <v>39</v>
      </c>
      <c r="B23" s="6">
        <v>0.64400000000000002</v>
      </c>
      <c r="C23" s="7">
        <v>603</v>
      </c>
      <c r="E23" s="6">
        <v>0.63100000000000001</v>
      </c>
      <c r="F23" s="7">
        <v>950</v>
      </c>
      <c r="G23" s="23">
        <f t="shared" si="4"/>
        <v>1.3000000000000012E-2</v>
      </c>
      <c r="I23" s="6">
        <v>8.5000000000000006E-2</v>
      </c>
      <c r="J23" s="7">
        <v>121</v>
      </c>
      <c r="K23" s="23">
        <f t="shared" si="5"/>
        <v>0.55900000000000005</v>
      </c>
      <c r="M23" s="6">
        <v>0.63100000000000001</v>
      </c>
      <c r="N23" s="7">
        <v>950</v>
      </c>
      <c r="O23" s="23">
        <f t="shared" si="6"/>
        <v>1.3000000000000012E-2</v>
      </c>
      <c r="Q23" s="6">
        <v>0.746</v>
      </c>
      <c r="R23" s="7">
        <v>596</v>
      </c>
      <c r="S23" s="23">
        <f t="shared" si="7"/>
        <v>-0.10199999999999998</v>
      </c>
    </row>
    <row r="24" spans="1:19" ht="14" x14ac:dyDescent="0.15">
      <c r="A24" s="5" t="s">
        <v>40</v>
      </c>
      <c r="B24" s="6">
        <v>0.44900000000000001</v>
      </c>
      <c r="C24" s="7">
        <v>421</v>
      </c>
      <c r="E24" s="6">
        <v>0.44800000000000001</v>
      </c>
      <c r="F24" s="7">
        <v>674</v>
      </c>
      <c r="G24" s="23">
        <f t="shared" si="4"/>
        <v>1.0000000000000009E-3</v>
      </c>
      <c r="I24" s="6">
        <v>2.4E-2</v>
      </c>
      <c r="J24" s="7">
        <v>34</v>
      </c>
      <c r="K24" s="23">
        <f t="shared" si="5"/>
        <v>0.42499999999999999</v>
      </c>
      <c r="M24" s="6">
        <v>0.44800000000000001</v>
      </c>
      <c r="N24" s="7">
        <v>674</v>
      </c>
      <c r="O24" s="23">
        <f t="shared" si="6"/>
        <v>1.0000000000000009E-3</v>
      </c>
      <c r="Q24" s="6">
        <v>0.56200000000000006</v>
      </c>
      <c r="R24" s="7">
        <v>449</v>
      </c>
      <c r="S24" s="23">
        <f t="shared" si="7"/>
        <v>-0.11300000000000004</v>
      </c>
    </row>
    <row r="25" spans="1:19" ht="14" x14ac:dyDescent="0.15">
      <c r="A25" s="5" t="s">
        <v>41</v>
      </c>
      <c r="B25" s="6">
        <v>6.0000000000000001E-3</v>
      </c>
      <c r="C25" s="7">
        <v>6</v>
      </c>
      <c r="E25" s="6">
        <v>1.6E-2</v>
      </c>
      <c r="F25" s="7">
        <v>24</v>
      </c>
      <c r="G25" s="23">
        <f t="shared" si="4"/>
        <v>-0.01</v>
      </c>
      <c r="I25" s="6">
        <v>7.9000000000000001E-2</v>
      </c>
      <c r="J25" s="7">
        <v>113</v>
      </c>
      <c r="K25" s="23">
        <f t="shared" si="5"/>
        <v>-7.2999999999999995E-2</v>
      </c>
      <c r="M25" s="6">
        <v>1.6E-2</v>
      </c>
      <c r="N25" s="7">
        <v>24</v>
      </c>
      <c r="O25" s="23">
        <f t="shared" si="6"/>
        <v>-0.01</v>
      </c>
      <c r="Q25" s="6">
        <v>1.6E-2</v>
      </c>
      <c r="R25" s="7">
        <v>13</v>
      </c>
      <c r="S25" s="23">
        <f t="shared" si="7"/>
        <v>-0.01</v>
      </c>
    </row>
    <row r="26" spans="1:19" ht="14" x14ac:dyDescent="0.15">
      <c r="A26" s="5" t="s">
        <v>42</v>
      </c>
      <c r="B26" s="6">
        <v>0.25600000000000001</v>
      </c>
      <c r="C26" s="7">
        <v>240</v>
      </c>
      <c r="E26" s="6">
        <v>0.24299999999999999</v>
      </c>
      <c r="F26" s="7">
        <v>365</v>
      </c>
      <c r="G26" s="23">
        <f t="shared" si="4"/>
        <v>1.3000000000000012E-2</v>
      </c>
      <c r="I26" s="6">
        <v>2.7E-2</v>
      </c>
      <c r="J26" s="7">
        <v>39</v>
      </c>
      <c r="K26" s="23">
        <f t="shared" si="5"/>
        <v>0.22900000000000001</v>
      </c>
      <c r="M26" s="6">
        <v>0.24299999999999999</v>
      </c>
      <c r="N26" s="7">
        <v>365</v>
      </c>
      <c r="O26" s="23">
        <f t="shared" si="6"/>
        <v>1.3000000000000012E-2</v>
      </c>
      <c r="Q26" s="6">
        <v>0.32300000000000001</v>
      </c>
      <c r="R26" s="7">
        <v>258</v>
      </c>
      <c r="S26" s="23">
        <f t="shared" si="7"/>
        <v>-6.7000000000000004E-2</v>
      </c>
    </row>
    <row r="27" spans="1:19" ht="14" x14ac:dyDescent="0.15">
      <c r="A27" s="5" t="s">
        <v>43</v>
      </c>
      <c r="B27" s="6">
        <v>0.4</v>
      </c>
      <c r="C27" s="7">
        <v>375</v>
      </c>
      <c r="E27" s="6">
        <v>0.38500000000000001</v>
      </c>
      <c r="F27" s="7">
        <v>579</v>
      </c>
      <c r="G27" s="23">
        <f t="shared" si="4"/>
        <v>1.5000000000000013E-2</v>
      </c>
      <c r="I27" s="6">
        <v>0.105</v>
      </c>
      <c r="J27" s="7">
        <v>150</v>
      </c>
      <c r="K27" s="23">
        <f t="shared" si="5"/>
        <v>0.29500000000000004</v>
      </c>
      <c r="M27" s="6">
        <v>0.38500000000000001</v>
      </c>
      <c r="N27" s="7">
        <v>579</v>
      </c>
      <c r="O27" s="23">
        <f t="shared" si="6"/>
        <v>1.5000000000000013E-2</v>
      </c>
      <c r="Q27" s="6">
        <v>7.3999999999999996E-2</v>
      </c>
      <c r="R27" s="7">
        <v>312</v>
      </c>
      <c r="S27" s="23">
        <f t="shared" si="7"/>
        <v>0.32600000000000001</v>
      </c>
    </row>
    <row r="28" spans="1:19" ht="14" x14ac:dyDescent="0.15">
      <c r="A28" s="5" t="s">
        <v>7</v>
      </c>
      <c r="B28" s="6">
        <v>8.9999999999999993E-3</v>
      </c>
      <c r="C28" s="7">
        <v>8</v>
      </c>
      <c r="E28" s="6">
        <v>7.0000000000000001E-3</v>
      </c>
      <c r="F28" s="7">
        <v>10</v>
      </c>
      <c r="G28" s="23">
        <f t="shared" si="4"/>
        <v>1.9999999999999992E-3</v>
      </c>
      <c r="I28" s="6">
        <v>5.6000000000000001E-2</v>
      </c>
      <c r="J28" s="7">
        <v>80</v>
      </c>
      <c r="K28" s="23">
        <f t="shared" si="5"/>
        <v>-4.7E-2</v>
      </c>
      <c r="M28" s="6">
        <v>7.0000000000000001E-3</v>
      </c>
      <c r="N28" s="7">
        <v>10</v>
      </c>
      <c r="O28" s="23">
        <f t="shared" si="6"/>
        <v>1.9999999999999992E-3</v>
      </c>
      <c r="Q28" s="6">
        <v>1E-3</v>
      </c>
      <c r="R28" s="7">
        <v>1</v>
      </c>
      <c r="S28" s="23">
        <f t="shared" si="7"/>
        <v>8.0000000000000002E-3</v>
      </c>
    </row>
    <row r="29" spans="1:19" ht="14" x14ac:dyDescent="0.15">
      <c r="A29" s="5" t="s">
        <v>4</v>
      </c>
      <c r="B29" s="6">
        <v>0.17199999999999999</v>
      </c>
      <c r="C29" s="7">
        <v>161</v>
      </c>
      <c r="E29" s="6">
        <v>0.13400000000000001</v>
      </c>
      <c r="F29" s="7">
        <v>202</v>
      </c>
      <c r="G29" s="23">
        <f t="shared" si="4"/>
        <v>3.7999999999999978E-2</v>
      </c>
      <c r="I29" s="6">
        <v>3.4000000000000002E-2</v>
      </c>
      <c r="J29" s="7">
        <v>48</v>
      </c>
      <c r="K29" s="23">
        <f t="shared" si="5"/>
        <v>0.13799999999999998</v>
      </c>
      <c r="M29" s="6">
        <v>0.13400000000000001</v>
      </c>
      <c r="N29" s="7">
        <v>202</v>
      </c>
      <c r="O29" s="23">
        <f t="shared" si="6"/>
        <v>3.7999999999999978E-2</v>
      </c>
      <c r="Q29" s="6">
        <v>0.14799999999999999</v>
      </c>
      <c r="R29" s="7">
        <v>118</v>
      </c>
      <c r="S29" s="23">
        <f t="shared" si="7"/>
        <v>2.3999999999999994E-2</v>
      </c>
    </row>
    <row r="30" spans="1:19" x14ac:dyDescent="0.15">
      <c r="B30" s="6"/>
      <c r="C30" s="8"/>
      <c r="E30" s="6"/>
      <c r="F30" s="8"/>
      <c r="G30" s="40"/>
      <c r="I30" s="6"/>
      <c r="J30" s="8"/>
      <c r="K30" s="40"/>
      <c r="M30" s="6"/>
      <c r="N30" s="8"/>
      <c r="O30" s="40"/>
      <c r="Q30" s="6"/>
      <c r="R30" s="8"/>
      <c r="S30" s="40"/>
    </row>
    <row r="31" spans="1:19" x14ac:dyDescent="0.15">
      <c r="B31" s="6"/>
      <c r="C31" s="8"/>
      <c r="E31" s="6"/>
      <c r="F31" s="8"/>
      <c r="G31" s="40"/>
      <c r="I31" s="6"/>
      <c r="J31" s="8"/>
      <c r="K31" s="40"/>
      <c r="M31" s="6"/>
      <c r="N31" s="8"/>
      <c r="O31" s="40"/>
      <c r="Q31" s="6"/>
      <c r="R31" s="8"/>
      <c r="S31" s="40"/>
    </row>
    <row r="32" spans="1:19" ht="14" x14ac:dyDescent="0.15">
      <c r="A32" s="3" t="s">
        <v>47</v>
      </c>
      <c r="B32" s="6"/>
      <c r="C32" s="8"/>
      <c r="E32" s="6"/>
      <c r="F32" s="8"/>
      <c r="G32" s="40"/>
      <c r="I32" s="6"/>
      <c r="J32" s="8"/>
      <c r="K32" s="40"/>
      <c r="M32" s="6"/>
      <c r="N32" s="8"/>
      <c r="O32" s="40"/>
      <c r="Q32" s="6"/>
      <c r="R32" s="8"/>
      <c r="S32" s="40"/>
    </row>
    <row r="33" spans="1:19" ht="14" x14ac:dyDescent="0.15">
      <c r="A33" s="4" t="s">
        <v>1</v>
      </c>
      <c r="B33" s="9" t="s">
        <v>27</v>
      </c>
      <c r="C33" s="10" t="s">
        <v>26</v>
      </c>
      <c r="E33" s="4" t="s">
        <v>2</v>
      </c>
      <c r="F33" s="4" t="s">
        <v>3</v>
      </c>
      <c r="G33" s="39" t="s">
        <v>8</v>
      </c>
      <c r="I33" s="4" t="s">
        <v>2</v>
      </c>
      <c r="J33" s="4" t="s">
        <v>3</v>
      </c>
      <c r="K33" s="39" t="s">
        <v>8</v>
      </c>
      <c r="M33" s="4" t="s">
        <v>2</v>
      </c>
      <c r="N33" s="4" t="s">
        <v>3</v>
      </c>
      <c r="O33" s="39" t="s">
        <v>8</v>
      </c>
      <c r="Q33" s="4" t="s">
        <v>2</v>
      </c>
      <c r="R33" s="4" t="s">
        <v>3</v>
      </c>
      <c r="S33" s="39" t="s">
        <v>8</v>
      </c>
    </row>
    <row r="34" spans="1:19" ht="14" x14ac:dyDescent="0.15">
      <c r="A34" s="5" t="s">
        <v>35</v>
      </c>
      <c r="B34" s="6">
        <v>4.0000000000000001E-3</v>
      </c>
      <c r="C34" s="7">
        <v>4</v>
      </c>
      <c r="E34" s="6">
        <v>3.0000000000000001E-3</v>
      </c>
      <c r="F34" s="7">
        <v>2</v>
      </c>
      <c r="G34" s="23">
        <f t="shared" ref="G34:G44" si="8">$B34-E34</f>
        <v>1E-3</v>
      </c>
      <c r="I34" s="6">
        <v>3.0000000000000001E-3</v>
      </c>
      <c r="J34" s="7">
        <v>3</v>
      </c>
      <c r="K34" s="23">
        <f t="shared" ref="K34:K44" si="9">$B34-I34</f>
        <v>1E-3</v>
      </c>
      <c r="M34" s="6">
        <v>4.0000000000000001E-3</v>
      </c>
      <c r="N34" s="7">
        <v>6</v>
      </c>
      <c r="O34" s="23">
        <f t="shared" ref="O34:O44" si="10">$B34-M34</f>
        <v>0</v>
      </c>
      <c r="Q34" s="6">
        <v>2E-3</v>
      </c>
      <c r="R34" s="7">
        <v>2</v>
      </c>
      <c r="S34" s="23">
        <f t="shared" ref="S34:S44" si="11">$B34-Q34</f>
        <v>2E-3</v>
      </c>
    </row>
    <row r="35" spans="1:19" ht="14" x14ac:dyDescent="0.15">
      <c r="A35" s="5" t="s">
        <v>36</v>
      </c>
      <c r="B35" s="6">
        <v>0.76700000000000002</v>
      </c>
      <c r="C35" s="7">
        <v>691</v>
      </c>
      <c r="E35" s="6">
        <v>0.73699999999999999</v>
      </c>
      <c r="F35" s="7">
        <v>573</v>
      </c>
      <c r="G35" s="23">
        <f t="shared" si="8"/>
        <v>3.0000000000000027E-2</v>
      </c>
      <c r="I35" s="6">
        <v>0.67800000000000005</v>
      </c>
      <c r="J35" s="7">
        <v>648</v>
      </c>
      <c r="K35" s="23">
        <f t="shared" si="9"/>
        <v>8.8999999999999968E-2</v>
      </c>
      <c r="M35" s="6">
        <v>0.76500000000000001</v>
      </c>
      <c r="N35" s="7">
        <v>1108</v>
      </c>
      <c r="O35" s="23">
        <f t="shared" si="10"/>
        <v>2.0000000000000018E-3</v>
      </c>
      <c r="Q35" s="6">
        <v>0.77200000000000002</v>
      </c>
      <c r="R35" s="7">
        <v>722</v>
      </c>
      <c r="S35" s="23">
        <f t="shared" si="11"/>
        <v>-5.0000000000000044E-3</v>
      </c>
    </row>
    <row r="36" spans="1:19" ht="14" x14ac:dyDescent="0.15">
      <c r="A36" s="5" t="s">
        <v>37</v>
      </c>
      <c r="B36" s="6">
        <v>0.14399999999999999</v>
      </c>
      <c r="C36" s="7">
        <v>130</v>
      </c>
      <c r="E36" s="6">
        <v>0.19</v>
      </c>
      <c r="F36" s="7">
        <v>148</v>
      </c>
      <c r="G36" s="23">
        <f t="shared" si="8"/>
        <v>-4.6000000000000013E-2</v>
      </c>
      <c r="I36" s="6">
        <v>0.19500000000000001</v>
      </c>
      <c r="J36" s="7">
        <v>186</v>
      </c>
      <c r="K36" s="23">
        <f t="shared" si="9"/>
        <v>-5.1000000000000018E-2</v>
      </c>
      <c r="M36" s="6">
        <v>0.13600000000000001</v>
      </c>
      <c r="N36" s="7">
        <v>197</v>
      </c>
      <c r="O36" s="23">
        <f t="shared" si="10"/>
        <v>7.9999999999999793E-3</v>
      </c>
      <c r="Q36" s="6">
        <v>0.14499999999999999</v>
      </c>
      <c r="R36" s="7">
        <v>136</v>
      </c>
      <c r="S36" s="23">
        <f t="shared" si="11"/>
        <v>-1.0000000000000009E-3</v>
      </c>
    </row>
    <row r="37" spans="1:19" ht="14" x14ac:dyDescent="0.15">
      <c r="A37" s="5" t="s">
        <v>38</v>
      </c>
      <c r="B37" s="6">
        <v>0.121</v>
      </c>
      <c r="C37" s="7">
        <v>109</v>
      </c>
      <c r="E37" s="6"/>
      <c r="F37" s="7"/>
      <c r="G37" s="23">
        <f t="shared" si="8"/>
        <v>0.121</v>
      </c>
      <c r="I37" s="6"/>
      <c r="J37" s="7"/>
      <c r="K37" s="23">
        <f t="shared" si="9"/>
        <v>0.121</v>
      </c>
      <c r="M37" s="6">
        <v>0.13700000000000001</v>
      </c>
      <c r="N37" s="7">
        <v>199</v>
      </c>
      <c r="O37" s="23">
        <f t="shared" si="10"/>
        <v>-1.6000000000000014E-2</v>
      </c>
      <c r="Q37" s="6">
        <v>0.16300000000000001</v>
      </c>
      <c r="R37" s="7">
        <v>152</v>
      </c>
      <c r="S37" s="23">
        <f t="shared" si="11"/>
        <v>-4.200000000000001E-2</v>
      </c>
    </row>
    <row r="38" spans="1:19" ht="14" x14ac:dyDescent="0.15">
      <c r="A38" s="5" t="s">
        <v>39</v>
      </c>
      <c r="B38" s="6">
        <v>0.21</v>
      </c>
      <c r="C38" s="7">
        <v>189</v>
      </c>
      <c r="E38" s="6">
        <v>0.30299999999999999</v>
      </c>
      <c r="F38" s="7">
        <v>236</v>
      </c>
      <c r="G38" s="23">
        <f t="shared" si="8"/>
        <v>-9.2999999999999999E-2</v>
      </c>
      <c r="I38" s="6">
        <v>0.309</v>
      </c>
      <c r="J38" s="7">
        <v>295</v>
      </c>
      <c r="K38" s="23">
        <f t="shared" si="9"/>
        <v>-9.9000000000000005E-2</v>
      </c>
      <c r="M38" s="6">
        <v>0.191</v>
      </c>
      <c r="N38" s="7">
        <v>276</v>
      </c>
      <c r="O38" s="23">
        <f t="shared" si="10"/>
        <v>1.8999999999999989E-2</v>
      </c>
      <c r="Q38" s="6">
        <v>0.16300000000000001</v>
      </c>
      <c r="R38" s="7">
        <v>152</v>
      </c>
      <c r="S38" s="23">
        <f t="shared" si="11"/>
        <v>4.6999999999999986E-2</v>
      </c>
    </row>
    <row r="39" spans="1:19" ht="14" x14ac:dyDescent="0.15">
      <c r="A39" s="5" t="s">
        <v>40</v>
      </c>
      <c r="B39" s="6">
        <v>3.0000000000000001E-3</v>
      </c>
      <c r="C39" s="7">
        <v>3</v>
      </c>
      <c r="E39" s="6">
        <v>3.0000000000000001E-3</v>
      </c>
      <c r="F39" s="7">
        <v>2</v>
      </c>
      <c r="G39" s="23">
        <f t="shared" si="8"/>
        <v>0</v>
      </c>
      <c r="I39" s="6">
        <v>8.0000000000000002E-3</v>
      </c>
      <c r="J39" s="7">
        <v>8</v>
      </c>
      <c r="K39" s="23">
        <f t="shared" si="9"/>
        <v>-5.0000000000000001E-3</v>
      </c>
      <c r="M39" s="6">
        <v>8.0000000000000002E-3</v>
      </c>
      <c r="N39" s="7">
        <v>11</v>
      </c>
      <c r="O39" s="23">
        <f t="shared" si="10"/>
        <v>-5.0000000000000001E-3</v>
      </c>
      <c r="Q39" s="6">
        <v>2E-3</v>
      </c>
      <c r="R39" s="7">
        <v>2</v>
      </c>
      <c r="S39" s="23">
        <f t="shared" si="11"/>
        <v>1E-3</v>
      </c>
    </row>
    <row r="40" spans="1:19" ht="14" x14ac:dyDescent="0.15">
      <c r="A40" s="5" t="s">
        <v>41</v>
      </c>
      <c r="B40" s="6">
        <v>0.04</v>
      </c>
      <c r="C40" s="7">
        <v>36</v>
      </c>
      <c r="E40" s="6">
        <v>7.0999999999999994E-2</v>
      </c>
      <c r="F40" s="7">
        <v>55</v>
      </c>
      <c r="G40" s="23">
        <f t="shared" si="8"/>
        <v>-3.0999999999999993E-2</v>
      </c>
      <c r="I40" s="6">
        <v>4.4999999999999998E-2</v>
      </c>
      <c r="J40" s="7">
        <v>43</v>
      </c>
      <c r="K40" s="23">
        <f t="shared" si="9"/>
        <v>-4.9999999999999975E-3</v>
      </c>
      <c r="M40" s="6">
        <v>5.8000000000000003E-2</v>
      </c>
      <c r="N40" s="7">
        <v>84</v>
      </c>
      <c r="O40" s="23">
        <f t="shared" si="10"/>
        <v>-1.8000000000000002E-2</v>
      </c>
      <c r="Q40" s="6">
        <v>7.4999999999999997E-2</v>
      </c>
      <c r="R40" s="7">
        <v>70</v>
      </c>
      <c r="S40" s="23">
        <f t="shared" si="11"/>
        <v>-3.4999999999999996E-2</v>
      </c>
    </row>
    <row r="41" spans="1:19" ht="14" x14ac:dyDescent="0.15">
      <c r="A41" s="5" t="s">
        <v>42</v>
      </c>
      <c r="B41" s="6">
        <v>0.42199999999999999</v>
      </c>
      <c r="C41" s="7">
        <v>380</v>
      </c>
      <c r="E41" s="6">
        <v>0.52200000000000002</v>
      </c>
      <c r="F41" s="7">
        <v>406</v>
      </c>
      <c r="G41" s="23">
        <f t="shared" si="8"/>
        <v>-0.10000000000000003</v>
      </c>
      <c r="I41" s="6">
        <v>0.46300000000000002</v>
      </c>
      <c r="J41" s="7">
        <v>443</v>
      </c>
      <c r="K41" s="23">
        <f t="shared" si="9"/>
        <v>-4.1000000000000036E-2</v>
      </c>
      <c r="M41" s="6">
        <v>0.432</v>
      </c>
      <c r="N41" s="7">
        <v>626</v>
      </c>
      <c r="O41" s="23">
        <f t="shared" si="10"/>
        <v>-1.0000000000000009E-2</v>
      </c>
      <c r="Q41" s="6">
        <v>0.51800000000000002</v>
      </c>
      <c r="R41" s="7">
        <v>484</v>
      </c>
      <c r="S41" s="23">
        <f t="shared" si="11"/>
        <v>-9.600000000000003E-2</v>
      </c>
    </row>
    <row r="42" spans="1:19" ht="14" x14ac:dyDescent="0.15">
      <c r="A42" s="5" t="s">
        <v>43</v>
      </c>
      <c r="B42" s="6">
        <v>0.38800000000000001</v>
      </c>
      <c r="C42" s="7">
        <v>350</v>
      </c>
      <c r="E42" s="6">
        <v>0.33500000000000002</v>
      </c>
      <c r="F42" s="7">
        <v>261</v>
      </c>
      <c r="G42" s="23">
        <f t="shared" si="8"/>
        <v>5.2999999999999992E-2</v>
      </c>
      <c r="I42" s="6">
        <v>0.33400000000000002</v>
      </c>
      <c r="J42" s="7">
        <v>319</v>
      </c>
      <c r="K42" s="23">
        <f t="shared" si="9"/>
        <v>5.3999999999999992E-2</v>
      </c>
      <c r="M42" s="6">
        <v>0.34300000000000003</v>
      </c>
      <c r="N42" s="7">
        <v>496</v>
      </c>
      <c r="O42" s="23">
        <f t="shared" si="10"/>
        <v>4.4999999999999984E-2</v>
      </c>
      <c r="Q42" s="6">
        <v>0.35599999999999998</v>
      </c>
      <c r="R42" s="7">
        <v>333</v>
      </c>
      <c r="S42" s="23">
        <f t="shared" si="11"/>
        <v>3.2000000000000028E-2</v>
      </c>
    </row>
    <row r="43" spans="1:19" ht="14" x14ac:dyDescent="0.15">
      <c r="A43" s="5" t="s">
        <v>7</v>
      </c>
      <c r="B43" s="6">
        <v>0.02</v>
      </c>
      <c r="C43" s="7">
        <v>18</v>
      </c>
      <c r="E43" s="6">
        <v>1.2E-2</v>
      </c>
      <c r="F43" s="7">
        <v>9</v>
      </c>
      <c r="G43" s="23">
        <f t="shared" si="8"/>
        <v>8.0000000000000002E-3</v>
      </c>
      <c r="I43" s="6">
        <v>1.2E-2</v>
      </c>
      <c r="J43" s="7">
        <v>11</v>
      </c>
      <c r="K43" s="23">
        <f t="shared" si="9"/>
        <v>8.0000000000000002E-3</v>
      </c>
      <c r="M43" s="6">
        <v>1.6E-2</v>
      </c>
      <c r="N43" s="7">
        <v>23</v>
      </c>
      <c r="O43" s="23">
        <f t="shared" si="10"/>
        <v>4.0000000000000001E-3</v>
      </c>
      <c r="Q43" s="6">
        <v>1.2E-2</v>
      </c>
      <c r="R43" s="7">
        <v>11</v>
      </c>
      <c r="S43" s="23">
        <f t="shared" si="11"/>
        <v>8.0000000000000002E-3</v>
      </c>
    </row>
    <row r="44" spans="1:19" ht="14" x14ac:dyDescent="0.15">
      <c r="A44" s="5" t="s">
        <v>4</v>
      </c>
      <c r="B44" s="6">
        <v>0.121</v>
      </c>
      <c r="C44" s="7">
        <v>109</v>
      </c>
      <c r="E44" s="6">
        <v>0.10299999999999999</v>
      </c>
      <c r="F44" s="7">
        <v>80</v>
      </c>
      <c r="G44" s="23">
        <f t="shared" si="8"/>
        <v>1.8000000000000002E-2</v>
      </c>
      <c r="I44" s="6">
        <v>0.11899999999999999</v>
      </c>
      <c r="J44" s="7">
        <v>114</v>
      </c>
      <c r="K44" s="23">
        <f t="shared" si="9"/>
        <v>2.0000000000000018E-3</v>
      </c>
      <c r="M44" s="6">
        <v>0.107</v>
      </c>
      <c r="N44" s="7">
        <v>155</v>
      </c>
      <c r="O44" s="23">
        <f t="shared" si="10"/>
        <v>1.3999999999999999E-2</v>
      </c>
      <c r="Q44" s="6">
        <v>0.11700000000000001</v>
      </c>
      <c r="R44" s="7">
        <v>109</v>
      </c>
      <c r="S44" s="23">
        <f t="shared" si="11"/>
        <v>3.9999999999999897E-3</v>
      </c>
    </row>
    <row r="45" spans="1:19" x14ac:dyDescent="0.15">
      <c r="B45" s="6"/>
      <c r="C45" s="8"/>
      <c r="E45" s="6"/>
      <c r="F45" s="8"/>
      <c r="I45" s="6"/>
      <c r="J45" s="8"/>
      <c r="M45" s="6"/>
      <c r="N45" s="8"/>
      <c r="Q45" s="6"/>
      <c r="R45" s="8"/>
    </row>
    <row r="46" spans="1:19" x14ac:dyDescent="0.15">
      <c r="A46" s="3"/>
      <c r="B46" s="6"/>
      <c r="C46" s="8"/>
      <c r="E46" s="6"/>
      <c r="F46" s="8"/>
      <c r="I46" s="6"/>
      <c r="J46" s="8"/>
      <c r="M46" s="6"/>
      <c r="N46" s="8"/>
      <c r="Q46" s="6"/>
      <c r="R46" s="8"/>
    </row>
    <row r="47" spans="1:19" x14ac:dyDescent="0.15">
      <c r="A47" s="11"/>
      <c r="B47" s="6"/>
      <c r="C47" s="8"/>
      <c r="E47" s="6"/>
      <c r="F47" s="8"/>
      <c r="I47" s="6"/>
      <c r="J47" s="8"/>
      <c r="M47" s="6"/>
      <c r="N47" s="8"/>
      <c r="Q47" s="6"/>
      <c r="R47" s="8"/>
    </row>
    <row r="48" spans="1:19" ht="29" x14ac:dyDescent="0.2">
      <c r="A48" s="12" t="s">
        <v>10</v>
      </c>
      <c r="B48"/>
      <c r="C48"/>
      <c r="D48"/>
      <c r="E48"/>
      <c r="F48"/>
      <c r="G48"/>
      <c r="H48"/>
      <c r="I48"/>
      <c r="J48"/>
      <c r="K48"/>
      <c r="L48"/>
      <c r="M48"/>
      <c r="N48"/>
      <c r="O48"/>
      <c r="P48"/>
      <c r="Q48"/>
      <c r="R48"/>
      <c r="S48"/>
    </row>
    <row r="49" spans="1:19" ht="15" x14ac:dyDescent="0.2">
      <c r="A49" s="12"/>
      <c r="B49"/>
      <c r="C49"/>
      <c r="D49"/>
      <c r="E49"/>
      <c r="F49"/>
      <c r="G49"/>
      <c r="H49"/>
      <c r="I49"/>
      <c r="J49"/>
      <c r="K49"/>
      <c r="L49"/>
      <c r="M49"/>
      <c r="N49"/>
      <c r="O49"/>
      <c r="P49"/>
      <c r="Q49"/>
      <c r="R49"/>
      <c r="S49"/>
    </row>
    <row r="50" spans="1:19" ht="15" x14ac:dyDescent="0.2">
      <c r="B50"/>
      <c r="C50"/>
      <c r="D50"/>
      <c r="E50"/>
      <c r="F50"/>
      <c r="G50"/>
      <c r="H50"/>
      <c r="I50"/>
      <c r="J50"/>
      <c r="K50"/>
      <c r="L50"/>
      <c r="M50"/>
      <c r="N50"/>
      <c r="O50"/>
      <c r="P50"/>
      <c r="Q50"/>
      <c r="R50"/>
      <c r="S50"/>
    </row>
    <row r="51" spans="1:19" ht="50" customHeight="1" x14ac:dyDescent="0.15">
      <c r="A51" s="99" t="s">
        <v>184</v>
      </c>
      <c r="B51" s="99"/>
      <c r="C51" s="99"/>
      <c r="D51" s="99"/>
      <c r="E51" s="99"/>
      <c r="F51" s="99"/>
      <c r="G51" s="99"/>
      <c r="H51" s="99"/>
      <c r="I51" s="99"/>
      <c r="J51" s="99"/>
      <c r="K51" s="99"/>
      <c r="L51" s="99"/>
      <c r="M51" s="99"/>
      <c r="N51" s="99"/>
      <c r="O51" s="99"/>
      <c r="P51" s="99"/>
      <c r="Q51" s="99"/>
      <c r="R51" s="99"/>
      <c r="S51" s="99"/>
    </row>
    <row r="52" spans="1:19" ht="15" x14ac:dyDescent="0.2">
      <c r="B52"/>
      <c r="C52"/>
      <c r="D52"/>
      <c r="E52"/>
      <c r="F52"/>
      <c r="G52"/>
      <c r="H52"/>
      <c r="I52"/>
      <c r="J52"/>
      <c r="K52"/>
      <c r="L52"/>
      <c r="M52"/>
      <c r="N52"/>
      <c r="O52"/>
      <c r="P52"/>
      <c r="Q52"/>
      <c r="R52"/>
      <c r="S52"/>
    </row>
    <row r="53" spans="1:19" ht="15" x14ac:dyDescent="0.2">
      <c r="B53"/>
      <c r="C53"/>
      <c r="D53"/>
      <c r="E53"/>
      <c r="F53"/>
      <c r="G53"/>
      <c r="H53"/>
      <c r="I53"/>
      <c r="J53"/>
      <c r="K53"/>
      <c r="L53"/>
      <c r="M53"/>
      <c r="N53"/>
      <c r="O53"/>
      <c r="P53"/>
      <c r="Q53"/>
      <c r="R53"/>
      <c r="S53"/>
    </row>
    <row r="54" spans="1:19" ht="15" x14ac:dyDescent="0.2">
      <c r="B54"/>
      <c r="C54"/>
      <c r="D54"/>
      <c r="E54"/>
      <c r="F54"/>
      <c r="G54"/>
      <c r="H54"/>
      <c r="I54"/>
      <c r="J54"/>
      <c r="K54"/>
      <c r="L54"/>
      <c r="M54"/>
      <c r="N54"/>
      <c r="O54"/>
      <c r="P54"/>
      <c r="Q54"/>
      <c r="R54"/>
      <c r="S54"/>
    </row>
    <row r="55" spans="1:19" x14ac:dyDescent="0.15">
      <c r="A55" s="2"/>
    </row>
    <row r="56" spans="1:19" x14ac:dyDescent="0.15">
      <c r="A56" s="2"/>
    </row>
    <row r="57" spans="1:19" x14ac:dyDescent="0.15">
      <c r="A57" s="2"/>
    </row>
    <row r="58" spans="1:19" x14ac:dyDescent="0.15">
      <c r="A58" s="2"/>
    </row>
    <row r="59" spans="1:19" x14ac:dyDescent="0.15">
      <c r="A59" s="2"/>
    </row>
    <row r="60" spans="1:19" x14ac:dyDescent="0.15">
      <c r="A60" s="2"/>
    </row>
    <row r="61" spans="1:19" x14ac:dyDescent="0.15">
      <c r="A61" s="2"/>
    </row>
    <row r="62" spans="1:19" x14ac:dyDescent="0.15">
      <c r="A62" s="2"/>
    </row>
    <row r="63" spans="1:19" x14ac:dyDescent="0.15">
      <c r="A63" s="2"/>
    </row>
    <row r="64" spans="1:19" x14ac:dyDescent="0.15">
      <c r="A64" s="2"/>
    </row>
    <row r="65" spans="1:1" x14ac:dyDescent="0.15">
      <c r="A65" s="2"/>
    </row>
    <row r="66" spans="1:1" x14ac:dyDescent="0.15">
      <c r="A66" s="2"/>
    </row>
    <row r="67" spans="1:1" x14ac:dyDescent="0.15">
      <c r="A67" s="2"/>
    </row>
    <row r="68" spans="1:1" x14ac:dyDescent="0.15">
      <c r="A68" s="2"/>
    </row>
    <row r="69" spans="1:1" x14ac:dyDescent="0.15">
      <c r="A69" s="2"/>
    </row>
    <row r="70" spans="1:1" x14ac:dyDescent="0.15">
      <c r="A70" s="2"/>
    </row>
    <row r="71" spans="1:1" x14ac:dyDescent="0.15">
      <c r="A71" s="2"/>
    </row>
    <row r="72" spans="1:1" x14ac:dyDescent="0.15">
      <c r="A72" s="2"/>
    </row>
    <row r="73" spans="1:1" x14ac:dyDescent="0.15">
      <c r="A73" s="2"/>
    </row>
    <row r="74" spans="1:1" x14ac:dyDescent="0.15">
      <c r="A74" s="2"/>
    </row>
    <row r="75" spans="1:1" x14ac:dyDescent="0.15">
      <c r="A75" s="2"/>
    </row>
    <row r="76" spans="1:1" x14ac:dyDescent="0.15">
      <c r="A76" s="2"/>
    </row>
    <row r="77" spans="1:1" x14ac:dyDescent="0.15">
      <c r="A77" s="2"/>
    </row>
    <row r="78" spans="1:1" x14ac:dyDescent="0.15">
      <c r="A78" s="2"/>
    </row>
    <row r="79" spans="1:1" x14ac:dyDescent="0.15">
      <c r="A79" s="2"/>
    </row>
    <row r="80" spans="1:1" x14ac:dyDescent="0.15">
      <c r="A80" s="2"/>
    </row>
    <row r="81" spans="1:1" x14ac:dyDescent="0.15">
      <c r="A81" s="2"/>
    </row>
    <row r="82" spans="1:1" x14ac:dyDescent="0.15">
      <c r="A82" s="2"/>
    </row>
    <row r="83" spans="1:1" x14ac:dyDescent="0.15">
      <c r="A83" s="2"/>
    </row>
    <row r="84" spans="1:1" x14ac:dyDescent="0.15">
      <c r="A84" s="2"/>
    </row>
    <row r="85" spans="1:1" x14ac:dyDescent="0.15">
      <c r="A85" s="2"/>
    </row>
    <row r="86" spans="1:1" x14ac:dyDescent="0.15">
      <c r="A86" s="2"/>
    </row>
    <row r="87" spans="1:1" x14ac:dyDescent="0.15">
      <c r="A87" s="2"/>
    </row>
    <row r="88" spans="1:1" x14ac:dyDescent="0.15">
      <c r="A88" s="2"/>
    </row>
    <row r="89" spans="1:1" x14ac:dyDescent="0.15">
      <c r="A89" s="2"/>
    </row>
    <row r="90" spans="1:1" x14ac:dyDescent="0.15">
      <c r="A90" s="2"/>
    </row>
    <row r="91" spans="1:1" x14ac:dyDescent="0.15">
      <c r="A91" s="2"/>
    </row>
    <row r="92" spans="1:1" x14ac:dyDescent="0.15">
      <c r="A92" s="2"/>
    </row>
    <row r="93" spans="1:1" x14ac:dyDescent="0.15">
      <c r="A93" s="2"/>
    </row>
    <row r="94" spans="1:1" x14ac:dyDescent="0.15">
      <c r="A94" s="2"/>
    </row>
    <row r="95" spans="1:1" x14ac:dyDescent="0.15">
      <c r="A95" s="2"/>
    </row>
    <row r="96" spans="1:1" x14ac:dyDescent="0.15">
      <c r="A96" s="2"/>
    </row>
    <row r="97" spans="1:1" x14ac:dyDescent="0.15">
      <c r="A97" s="2"/>
    </row>
    <row r="98" spans="1:1" x14ac:dyDescent="0.15">
      <c r="A98" s="2"/>
    </row>
    <row r="99" spans="1:1" x14ac:dyDescent="0.15">
      <c r="A99" s="2"/>
    </row>
    <row r="100" spans="1:1" x14ac:dyDescent="0.15">
      <c r="A100" s="2"/>
    </row>
    <row r="101" spans="1:1" x14ac:dyDescent="0.15">
      <c r="A101" s="2"/>
    </row>
    <row r="102" spans="1:1" x14ac:dyDescent="0.15">
      <c r="A102" s="2"/>
    </row>
    <row r="103" spans="1:1" x14ac:dyDescent="0.15">
      <c r="A103" s="2"/>
    </row>
    <row r="104" spans="1:1" x14ac:dyDescent="0.15">
      <c r="A104" s="2"/>
    </row>
    <row r="105" spans="1:1" x14ac:dyDescent="0.15">
      <c r="A105" s="2"/>
    </row>
    <row r="106" spans="1:1" x14ac:dyDescent="0.15">
      <c r="A106" s="2"/>
    </row>
    <row r="107" spans="1:1" x14ac:dyDescent="0.15">
      <c r="A107" s="2"/>
    </row>
    <row r="108" spans="1:1" x14ac:dyDescent="0.15">
      <c r="A108" s="2"/>
    </row>
    <row r="109" spans="1:1" x14ac:dyDescent="0.15">
      <c r="A109" s="2"/>
    </row>
    <row r="110" spans="1:1" x14ac:dyDescent="0.15">
      <c r="A110" s="2"/>
    </row>
    <row r="111" spans="1:1" x14ac:dyDescent="0.15">
      <c r="A111" s="2"/>
    </row>
    <row r="112" spans="1:1" x14ac:dyDescent="0.15">
      <c r="A112" s="2"/>
    </row>
    <row r="113" spans="1:1" x14ac:dyDescent="0.15">
      <c r="A113" s="2"/>
    </row>
    <row r="114" spans="1:1" x14ac:dyDescent="0.15">
      <c r="A114" s="2"/>
    </row>
    <row r="115" spans="1:1" x14ac:dyDescent="0.15">
      <c r="A115" s="2"/>
    </row>
    <row r="116" spans="1:1" x14ac:dyDescent="0.15">
      <c r="A116" s="2"/>
    </row>
    <row r="117" spans="1:1" x14ac:dyDescent="0.15">
      <c r="A117" s="2"/>
    </row>
    <row r="118" spans="1:1" x14ac:dyDescent="0.15">
      <c r="A118" s="2"/>
    </row>
    <row r="119" spans="1:1" x14ac:dyDescent="0.15">
      <c r="A119" s="2"/>
    </row>
    <row r="120" spans="1:1" x14ac:dyDescent="0.15">
      <c r="A120" s="2"/>
    </row>
    <row r="121" spans="1:1" x14ac:dyDescent="0.15">
      <c r="A121" s="2"/>
    </row>
    <row r="122" spans="1:1" x14ac:dyDescent="0.15">
      <c r="A122" s="2"/>
    </row>
    <row r="123" spans="1:1" x14ac:dyDescent="0.15">
      <c r="A123" s="2"/>
    </row>
    <row r="124" spans="1:1" x14ac:dyDescent="0.15">
      <c r="A124" s="2"/>
    </row>
    <row r="125" spans="1:1" x14ac:dyDescent="0.15">
      <c r="A125" s="2"/>
    </row>
    <row r="126" spans="1:1" x14ac:dyDescent="0.15">
      <c r="A126" s="2"/>
    </row>
    <row r="127" spans="1:1" x14ac:dyDescent="0.15">
      <c r="A127" s="2"/>
    </row>
    <row r="128" spans="1:1" x14ac:dyDescent="0.15">
      <c r="A128" s="2"/>
    </row>
    <row r="129" spans="1:1" x14ac:dyDescent="0.15">
      <c r="A129" s="2"/>
    </row>
    <row r="130" spans="1:1" x14ac:dyDescent="0.15">
      <c r="A130" s="2"/>
    </row>
    <row r="131" spans="1:1" x14ac:dyDescent="0.15">
      <c r="A131" s="2"/>
    </row>
    <row r="132" spans="1:1" x14ac:dyDescent="0.15">
      <c r="A132" s="2"/>
    </row>
    <row r="133" spans="1:1" x14ac:dyDescent="0.15">
      <c r="A133" s="2"/>
    </row>
    <row r="134" spans="1:1" x14ac:dyDescent="0.15">
      <c r="A134" s="2"/>
    </row>
    <row r="135" spans="1:1" x14ac:dyDescent="0.15">
      <c r="A135" s="2"/>
    </row>
    <row r="136" spans="1:1" ht="25.5" customHeight="1" x14ac:dyDescent="0.15">
      <c r="A136" s="2"/>
    </row>
    <row r="137" spans="1:1" x14ac:dyDescent="0.15">
      <c r="A137" s="2"/>
    </row>
    <row r="138" spans="1:1" x14ac:dyDescent="0.15">
      <c r="A138" s="2"/>
    </row>
    <row r="139" spans="1:1" x14ac:dyDescent="0.15">
      <c r="A139" s="2"/>
    </row>
    <row r="140" spans="1:1" x14ac:dyDescent="0.15">
      <c r="A140" s="2"/>
    </row>
    <row r="141" spans="1:1" x14ac:dyDescent="0.15">
      <c r="A141" s="2"/>
    </row>
    <row r="142" spans="1:1" x14ac:dyDescent="0.15">
      <c r="A142" s="2"/>
    </row>
    <row r="143" spans="1:1" x14ac:dyDescent="0.15">
      <c r="A143" s="2"/>
    </row>
    <row r="144" spans="1:1" x14ac:dyDescent="0.15">
      <c r="A144" s="2"/>
    </row>
    <row r="145" spans="1:1" x14ac:dyDescent="0.15">
      <c r="A145" s="2"/>
    </row>
    <row r="146" spans="1:1" x14ac:dyDescent="0.15">
      <c r="A146" s="2"/>
    </row>
    <row r="147" spans="1:1" x14ac:dyDescent="0.15">
      <c r="A147" s="2"/>
    </row>
    <row r="148" spans="1:1" x14ac:dyDescent="0.15">
      <c r="A148" s="2"/>
    </row>
    <row r="149" spans="1:1" x14ac:dyDescent="0.15">
      <c r="A149" s="2"/>
    </row>
    <row r="150" spans="1:1" x14ac:dyDescent="0.15">
      <c r="A150" s="2"/>
    </row>
    <row r="151" spans="1:1" x14ac:dyDescent="0.15">
      <c r="A151" s="2"/>
    </row>
    <row r="152" spans="1:1" x14ac:dyDescent="0.15">
      <c r="A152" s="2"/>
    </row>
    <row r="153" spans="1:1" x14ac:dyDescent="0.15">
      <c r="A153" s="2"/>
    </row>
    <row r="154" spans="1:1" x14ac:dyDescent="0.15">
      <c r="A154" s="2"/>
    </row>
    <row r="155" spans="1:1" x14ac:dyDescent="0.15">
      <c r="A155" s="2"/>
    </row>
    <row r="156" spans="1:1" x14ac:dyDescent="0.15">
      <c r="A156" s="2"/>
    </row>
    <row r="157" spans="1:1" x14ac:dyDescent="0.15">
      <c r="A157" s="2"/>
    </row>
    <row r="158" spans="1:1" x14ac:dyDescent="0.15">
      <c r="A158" s="2"/>
    </row>
    <row r="159" spans="1:1" x14ac:dyDescent="0.15">
      <c r="A159" s="2"/>
    </row>
    <row r="160" spans="1:1" x14ac:dyDescent="0.15">
      <c r="A160" s="2"/>
    </row>
    <row r="161" spans="1:1" x14ac:dyDescent="0.15">
      <c r="A161" s="2"/>
    </row>
    <row r="162" spans="1:1" x14ac:dyDescent="0.15">
      <c r="A162" s="2"/>
    </row>
    <row r="163" spans="1:1" x14ac:dyDescent="0.15">
      <c r="A163" s="2"/>
    </row>
    <row r="164" spans="1:1" x14ac:dyDescent="0.15">
      <c r="A164" s="2"/>
    </row>
    <row r="165" spans="1:1" x14ac:dyDescent="0.15">
      <c r="A165" s="2"/>
    </row>
    <row r="166" spans="1:1" x14ac:dyDescent="0.15">
      <c r="A166" s="2"/>
    </row>
    <row r="167" spans="1:1" x14ac:dyDescent="0.15">
      <c r="A167" s="2"/>
    </row>
    <row r="168" spans="1:1" x14ac:dyDescent="0.15">
      <c r="A168" s="2"/>
    </row>
    <row r="169" spans="1:1" x14ac:dyDescent="0.15">
      <c r="A169" s="2"/>
    </row>
    <row r="170" spans="1:1" x14ac:dyDescent="0.15">
      <c r="A170" s="2"/>
    </row>
    <row r="171" spans="1:1" x14ac:dyDescent="0.15">
      <c r="A171" s="2"/>
    </row>
    <row r="172" spans="1:1" x14ac:dyDescent="0.15">
      <c r="A172" s="2"/>
    </row>
    <row r="173" spans="1:1" x14ac:dyDescent="0.15">
      <c r="A173" s="2"/>
    </row>
    <row r="174" spans="1:1" x14ac:dyDescent="0.15">
      <c r="A174" s="2"/>
    </row>
    <row r="175" spans="1:1" x14ac:dyDescent="0.15">
      <c r="A175" s="2"/>
    </row>
    <row r="176" spans="1:1" x14ac:dyDescent="0.15">
      <c r="A176" s="2"/>
    </row>
    <row r="177" spans="1:1" x14ac:dyDescent="0.15">
      <c r="A177" s="2"/>
    </row>
    <row r="178" spans="1:1" x14ac:dyDescent="0.15">
      <c r="A178" s="2"/>
    </row>
    <row r="179" spans="1:1" x14ac:dyDescent="0.15">
      <c r="A179" s="2"/>
    </row>
    <row r="180" spans="1:1" x14ac:dyDescent="0.15">
      <c r="A180" s="2"/>
    </row>
    <row r="181" spans="1:1" x14ac:dyDescent="0.15">
      <c r="A181" s="2"/>
    </row>
    <row r="182" spans="1:1" x14ac:dyDescent="0.15">
      <c r="A182" s="2"/>
    </row>
    <row r="183" spans="1:1" x14ac:dyDescent="0.15">
      <c r="A183" s="2"/>
    </row>
    <row r="184" spans="1:1" x14ac:dyDescent="0.15">
      <c r="A184" s="2"/>
    </row>
    <row r="185" spans="1:1" x14ac:dyDescent="0.15">
      <c r="A185" s="2"/>
    </row>
    <row r="186" spans="1:1" x14ac:dyDescent="0.15">
      <c r="A186" s="2"/>
    </row>
    <row r="187" spans="1:1" x14ac:dyDescent="0.15">
      <c r="A187" s="2"/>
    </row>
    <row r="188" spans="1:1" x14ac:dyDescent="0.15">
      <c r="A188" s="2"/>
    </row>
    <row r="189" spans="1:1" x14ac:dyDescent="0.15">
      <c r="A189" s="2"/>
    </row>
    <row r="190" spans="1:1" x14ac:dyDescent="0.15">
      <c r="A190" s="2"/>
    </row>
    <row r="191" spans="1:1" x14ac:dyDescent="0.15">
      <c r="A191" s="2"/>
    </row>
    <row r="192" spans="1:1" x14ac:dyDescent="0.15">
      <c r="A192" s="2"/>
    </row>
    <row r="193" spans="1:1" x14ac:dyDescent="0.15">
      <c r="A193" s="2"/>
    </row>
    <row r="194" spans="1:1" x14ac:dyDescent="0.15">
      <c r="A194" s="2"/>
    </row>
    <row r="195" spans="1:1" x14ac:dyDescent="0.15">
      <c r="A195" s="2"/>
    </row>
    <row r="196" spans="1:1" x14ac:dyDescent="0.15">
      <c r="A196" s="2"/>
    </row>
    <row r="197" spans="1:1" x14ac:dyDescent="0.15">
      <c r="A197" s="2"/>
    </row>
    <row r="198" spans="1:1" x14ac:dyDescent="0.15">
      <c r="A198" s="2"/>
    </row>
    <row r="199" spans="1:1" x14ac:dyDescent="0.15">
      <c r="A199" s="2"/>
    </row>
    <row r="200" spans="1:1" x14ac:dyDescent="0.15">
      <c r="A200" s="2"/>
    </row>
    <row r="201" spans="1:1" x14ac:dyDescent="0.15">
      <c r="A201" s="2"/>
    </row>
    <row r="202" spans="1:1" x14ac:dyDescent="0.15">
      <c r="A202" s="2"/>
    </row>
    <row r="203" spans="1:1" x14ac:dyDescent="0.15">
      <c r="A203" s="2"/>
    </row>
    <row r="204" spans="1:1" x14ac:dyDescent="0.15">
      <c r="A204" s="2"/>
    </row>
    <row r="205" spans="1:1" x14ac:dyDescent="0.15">
      <c r="A205" s="2"/>
    </row>
    <row r="206" spans="1:1" x14ac:dyDescent="0.15">
      <c r="A206" s="2"/>
    </row>
    <row r="207" spans="1:1" x14ac:dyDescent="0.15">
      <c r="A207" s="2"/>
    </row>
    <row r="208" spans="1:1" x14ac:dyDescent="0.15">
      <c r="A208" s="2"/>
    </row>
    <row r="209" spans="1:1" x14ac:dyDescent="0.15">
      <c r="A209" s="2"/>
    </row>
    <row r="210" spans="1:1" x14ac:dyDescent="0.15">
      <c r="A210" s="2"/>
    </row>
    <row r="211" spans="1:1" x14ac:dyDescent="0.15">
      <c r="A211" s="2"/>
    </row>
    <row r="212" spans="1:1" x14ac:dyDescent="0.15">
      <c r="A212" s="2"/>
    </row>
    <row r="213" spans="1:1" x14ac:dyDescent="0.15">
      <c r="A213" s="2"/>
    </row>
    <row r="214" spans="1:1" x14ac:dyDescent="0.15">
      <c r="A214" s="2"/>
    </row>
    <row r="215" spans="1:1" x14ac:dyDescent="0.15">
      <c r="A215" s="2"/>
    </row>
    <row r="216" spans="1:1" x14ac:dyDescent="0.15">
      <c r="A216" s="2"/>
    </row>
    <row r="217" spans="1:1" x14ac:dyDescent="0.15">
      <c r="A217" s="2"/>
    </row>
    <row r="218" spans="1:1" x14ac:dyDescent="0.15">
      <c r="A218" s="2"/>
    </row>
    <row r="219" spans="1:1" x14ac:dyDescent="0.15">
      <c r="A219" s="2"/>
    </row>
    <row r="220" spans="1:1" x14ac:dyDescent="0.15">
      <c r="A220" s="2"/>
    </row>
    <row r="221" spans="1:1" x14ac:dyDescent="0.15">
      <c r="A221" s="2"/>
    </row>
    <row r="222" spans="1:1" x14ac:dyDescent="0.15">
      <c r="A222" s="2"/>
    </row>
    <row r="223" spans="1:1" x14ac:dyDescent="0.15">
      <c r="A223" s="2"/>
    </row>
    <row r="224" spans="1:1" x14ac:dyDescent="0.15">
      <c r="A224" s="2"/>
    </row>
    <row r="225" spans="1:1" x14ac:dyDescent="0.15">
      <c r="A225" s="2"/>
    </row>
    <row r="226" spans="1:1" x14ac:dyDescent="0.15">
      <c r="A226" s="2"/>
    </row>
    <row r="227" spans="1:1" x14ac:dyDescent="0.15">
      <c r="A227" s="2"/>
    </row>
    <row r="228" spans="1:1" x14ac:dyDescent="0.15">
      <c r="A228" s="2"/>
    </row>
    <row r="229" spans="1:1" x14ac:dyDescent="0.15">
      <c r="A229" s="2"/>
    </row>
    <row r="230" spans="1:1" x14ac:dyDescent="0.15">
      <c r="A230" s="2"/>
    </row>
    <row r="231" spans="1:1" x14ac:dyDescent="0.15">
      <c r="A231" s="2"/>
    </row>
    <row r="232" spans="1:1" x14ac:dyDescent="0.15">
      <c r="A232" s="2"/>
    </row>
    <row r="233" spans="1:1" x14ac:dyDescent="0.15">
      <c r="A233" s="2"/>
    </row>
    <row r="234" spans="1:1" x14ac:dyDescent="0.15">
      <c r="A234" s="2"/>
    </row>
    <row r="235" spans="1:1" x14ac:dyDescent="0.15">
      <c r="A235" s="2"/>
    </row>
    <row r="236" spans="1:1" x14ac:dyDescent="0.15">
      <c r="A236" s="2"/>
    </row>
    <row r="237" spans="1:1" x14ac:dyDescent="0.15">
      <c r="A237" s="2"/>
    </row>
    <row r="238" spans="1:1" x14ac:dyDescent="0.15">
      <c r="A238" s="2"/>
    </row>
    <row r="239" spans="1:1" x14ac:dyDescent="0.15">
      <c r="A239" s="2"/>
    </row>
    <row r="240" spans="1:1" x14ac:dyDescent="0.15">
      <c r="A240" s="2"/>
    </row>
    <row r="241" spans="1:1" x14ac:dyDescent="0.15">
      <c r="A241" s="2"/>
    </row>
    <row r="242" spans="1:1" x14ac:dyDescent="0.15">
      <c r="A242" s="2"/>
    </row>
    <row r="243" spans="1:1" x14ac:dyDescent="0.15">
      <c r="A243" s="2"/>
    </row>
    <row r="244" spans="1:1" x14ac:dyDescent="0.15">
      <c r="A244" s="2"/>
    </row>
    <row r="245" spans="1:1" x14ac:dyDescent="0.15">
      <c r="A245" s="2"/>
    </row>
    <row r="246" spans="1:1" x14ac:dyDescent="0.15">
      <c r="A246" s="2"/>
    </row>
    <row r="247" spans="1:1" x14ac:dyDescent="0.15">
      <c r="A247" s="2"/>
    </row>
    <row r="248" spans="1:1" x14ac:dyDescent="0.15">
      <c r="A248" s="2"/>
    </row>
    <row r="249" spans="1:1" x14ac:dyDescent="0.15">
      <c r="A249" s="2"/>
    </row>
    <row r="250" spans="1:1" x14ac:dyDescent="0.15">
      <c r="A250" s="2"/>
    </row>
    <row r="251" spans="1:1" x14ac:dyDescent="0.15">
      <c r="A251" s="2"/>
    </row>
    <row r="252" spans="1:1" x14ac:dyDescent="0.15">
      <c r="A252" s="2"/>
    </row>
    <row r="253" spans="1:1" x14ac:dyDescent="0.15">
      <c r="A253" s="2"/>
    </row>
    <row r="254" spans="1:1" x14ac:dyDescent="0.15">
      <c r="A254" s="2"/>
    </row>
    <row r="255" spans="1:1" x14ac:dyDescent="0.15">
      <c r="A255" s="2"/>
    </row>
    <row r="256" spans="1:1" x14ac:dyDescent="0.15">
      <c r="A256" s="2"/>
    </row>
    <row r="257" spans="1:1" x14ac:dyDescent="0.15">
      <c r="A257" s="2"/>
    </row>
    <row r="258" spans="1:1" x14ac:dyDescent="0.15">
      <c r="A258" s="2"/>
    </row>
    <row r="259" spans="1:1" x14ac:dyDescent="0.15">
      <c r="A259" s="2"/>
    </row>
    <row r="260" spans="1:1" x14ac:dyDescent="0.15">
      <c r="A260" s="2"/>
    </row>
    <row r="261" spans="1:1" x14ac:dyDescent="0.15">
      <c r="A261" s="2"/>
    </row>
    <row r="262" spans="1:1" x14ac:dyDescent="0.15">
      <c r="A262" s="2"/>
    </row>
    <row r="263" spans="1:1" x14ac:dyDescent="0.15">
      <c r="A263" s="2"/>
    </row>
    <row r="264" spans="1:1" x14ac:dyDescent="0.15">
      <c r="A264" s="2"/>
    </row>
    <row r="265" spans="1:1" x14ac:dyDescent="0.15">
      <c r="A265" s="2"/>
    </row>
    <row r="266" spans="1:1" x14ac:dyDescent="0.15">
      <c r="A266" s="2"/>
    </row>
    <row r="267" spans="1:1" x14ac:dyDescent="0.15">
      <c r="A267" s="2"/>
    </row>
    <row r="268" spans="1:1" x14ac:dyDescent="0.15">
      <c r="A268" s="2"/>
    </row>
    <row r="269" spans="1:1" x14ac:dyDescent="0.15">
      <c r="A269" s="2"/>
    </row>
    <row r="270" spans="1:1" x14ac:dyDescent="0.15">
      <c r="A270" s="2"/>
    </row>
    <row r="271" spans="1:1" x14ac:dyDescent="0.15">
      <c r="A271" s="2"/>
    </row>
    <row r="272" spans="1:1" x14ac:dyDescent="0.15">
      <c r="A272" s="2"/>
    </row>
    <row r="273" spans="1:1" x14ac:dyDescent="0.15">
      <c r="A273" s="2"/>
    </row>
    <row r="274" spans="1:1" x14ac:dyDescent="0.15">
      <c r="A274" s="2"/>
    </row>
    <row r="275" spans="1:1" x14ac:dyDescent="0.15">
      <c r="A275" s="2"/>
    </row>
    <row r="276" spans="1:1" x14ac:dyDescent="0.15">
      <c r="A276" s="2"/>
    </row>
    <row r="277" spans="1:1" x14ac:dyDescent="0.15">
      <c r="A277" s="2"/>
    </row>
    <row r="278" spans="1:1" x14ac:dyDescent="0.15">
      <c r="A278" s="2"/>
    </row>
    <row r="279" spans="1:1" x14ac:dyDescent="0.15">
      <c r="A279" s="2"/>
    </row>
    <row r="280" spans="1:1" x14ac:dyDescent="0.15">
      <c r="A280" s="2"/>
    </row>
    <row r="281" spans="1:1" x14ac:dyDescent="0.15">
      <c r="A281" s="2"/>
    </row>
    <row r="282" spans="1:1" x14ac:dyDescent="0.15">
      <c r="A282" s="2"/>
    </row>
    <row r="283" spans="1:1" x14ac:dyDescent="0.15">
      <c r="A283" s="2"/>
    </row>
    <row r="284" spans="1:1" x14ac:dyDescent="0.15">
      <c r="A284" s="2"/>
    </row>
    <row r="285" spans="1:1" x14ac:dyDescent="0.15">
      <c r="A285" s="2"/>
    </row>
    <row r="286" spans="1:1" x14ac:dyDescent="0.15">
      <c r="A286" s="2"/>
    </row>
    <row r="287" spans="1:1" x14ac:dyDescent="0.15">
      <c r="A287" s="2"/>
    </row>
    <row r="288" spans="1:1" x14ac:dyDescent="0.15">
      <c r="A288" s="2"/>
    </row>
    <row r="289" spans="1:1" x14ac:dyDescent="0.15">
      <c r="A289" s="2"/>
    </row>
    <row r="290" spans="1:1" x14ac:dyDescent="0.15">
      <c r="A290" s="2"/>
    </row>
    <row r="291" spans="1:1" x14ac:dyDescent="0.15">
      <c r="A291" s="2"/>
    </row>
    <row r="292" spans="1:1" x14ac:dyDescent="0.15">
      <c r="A292" s="2"/>
    </row>
    <row r="293" spans="1:1" x14ac:dyDescent="0.15">
      <c r="A293" s="2"/>
    </row>
    <row r="294" spans="1:1" x14ac:dyDescent="0.15">
      <c r="A294" s="2"/>
    </row>
    <row r="295" spans="1:1" x14ac:dyDescent="0.15">
      <c r="A295" s="2"/>
    </row>
    <row r="296" spans="1:1" x14ac:dyDescent="0.15">
      <c r="A296" s="2"/>
    </row>
    <row r="297" spans="1:1" x14ac:dyDescent="0.15">
      <c r="A297" s="2"/>
    </row>
    <row r="298" spans="1:1" x14ac:dyDescent="0.15">
      <c r="A298" s="2"/>
    </row>
    <row r="299" spans="1:1" x14ac:dyDescent="0.15">
      <c r="A299" s="2"/>
    </row>
    <row r="300" spans="1:1" x14ac:dyDescent="0.15">
      <c r="A300" s="2"/>
    </row>
    <row r="301" spans="1:1" x14ac:dyDescent="0.15">
      <c r="A301" s="2"/>
    </row>
    <row r="302" spans="1:1" x14ac:dyDescent="0.15">
      <c r="A302" s="2"/>
    </row>
    <row r="303" spans="1:1" x14ac:dyDescent="0.15">
      <c r="A303" s="2"/>
    </row>
    <row r="304" spans="1:1" x14ac:dyDescent="0.15">
      <c r="A304" s="2"/>
    </row>
    <row r="305" spans="1:1" x14ac:dyDescent="0.15">
      <c r="A305" s="2"/>
    </row>
    <row r="306" spans="1:1" x14ac:dyDescent="0.15">
      <c r="A306" s="2"/>
    </row>
    <row r="307" spans="1:1" x14ac:dyDescent="0.15">
      <c r="A307" s="2"/>
    </row>
    <row r="308" spans="1:1" x14ac:dyDescent="0.15">
      <c r="A308" s="2"/>
    </row>
    <row r="309" spans="1:1" x14ac:dyDescent="0.15">
      <c r="A309" s="2"/>
    </row>
    <row r="310" spans="1:1" x14ac:dyDescent="0.15">
      <c r="A310" s="2"/>
    </row>
    <row r="311" spans="1:1" x14ac:dyDescent="0.15">
      <c r="A311" s="2"/>
    </row>
    <row r="312" spans="1:1" x14ac:dyDescent="0.15">
      <c r="A312" s="2"/>
    </row>
    <row r="313" spans="1:1" x14ac:dyDescent="0.15">
      <c r="A313" s="2"/>
    </row>
    <row r="314" spans="1:1" x14ac:dyDescent="0.15">
      <c r="A314" s="2"/>
    </row>
    <row r="315" spans="1:1" x14ac:dyDescent="0.15">
      <c r="A315" s="2"/>
    </row>
    <row r="316" spans="1:1" x14ac:dyDescent="0.15">
      <c r="A316" s="2"/>
    </row>
    <row r="317" spans="1:1" x14ac:dyDescent="0.15">
      <c r="A317" s="2"/>
    </row>
    <row r="318" spans="1:1" x14ac:dyDescent="0.15">
      <c r="A318" s="2"/>
    </row>
    <row r="319" spans="1:1" x14ac:dyDescent="0.15">
      <c r="A319" s="2"/>
    </row>
    <row r="320" spans="1:1" x14ac:dyDescent="0.15">
      <c r="A320" s="2"/>
    </row>
    <row r="321" spans="1:1" x14ac:dyDescent="0.15">
      <c r="A321" s="2"/>
    </row>
    <row r="322" spans="1:1" x14ac:dyDescent="0.15">
      <c r="A322" s="2"/>
    </row>
    <row r="323" spans="1:1" x14ac:dyDescent="0.15">
      <c r="A323" s="2"/>
    </row>
    <row r="324" spans="1:1" x14ac:dyDescent="0.15">
      <c r="A324" s="2"/>
    </row>
    <row r="325" spans="1:1" x14ac:dyDescent="0.15">
      <c r="A325" s="2"/>
    </row>
    <row r="326" spans="1:1" x14ac:dyDescent="0.15">
      <c r="A326" s="2"/>
    </row>
    <row r="327" spans="1:1" x14ac:dyDescent="0.15">
      <c r="A327" s="2"/>
    </row>
    <row r="328" spans="1:1" x14ac:dyDescent="0.15">
      <c r="A328" s="2"/>
    </row>
    <row r="329" spans="1:1" x14ac:dyDescent="0.15">
      <c r="A329" s="2"/>
    </row>
    <row r="330" spans="1:1" x14ac:dyDescent="0.15">
      <c r="A330" s="2"/>
    </row>
    <row r="331" spans="1:1" x14ac:dyDescent="0.15">
      <c r="A331" s="2"/>
    </row>
    <row r="332" spans="1:1" x14ac:dyDescent="0.15">
      <c r="A332" s="2"/>
    </row>
    <row r="333" spans="1:1" x14ac:dyDescent="0.15">
      <c r="A333" s="2"/>
    </row>
    <row r="334" spans="1:1" x14ac:dyDescent="0.15">
      <c r="A334" s="2"/>
    </row>
    <row r="335" spans="1:1" x14ac:dyDescent="0.15">
      <c r="A335" s="2"/>
    </row>
    <row r="336" spans="1:1" x14ac:dyDescent="0.15">
      <c r="A336" s="2"/>
    </row>
    <row r="337" spans="1:1" x14ac:dyDescent="0.15">
      <c r="A337" s="2"/>
    </row>
    <row r="338" spans="1:1" x14ac:dyDescent="0.15">
      <c r="A338" s="2"/>
    </row>
    <row r="339" spans="1:1" x14ac:dyDescent="0.15">
      <c r="A339" s="2"/>
    </row>
    <row r="340" spans="1:1" x14ac:dyDescent="0.15">
      <c r="A340" s="2"/>
    </row>
    <row r="341" spans="1:1" x14ac:dyDescent="0.15">
      <c r="A341" s="2"/>
    </row>
    <row r="342" spans="1:1" x14ac:dyDescent="0.15">
      <c r="A342" s="2"/>
    </row>
    <row r="343" spans="1:1" x14ac:dyDescent="0.15">
      <c r="A343" s="2"/>
    </row>
    <row r="344" spans="1:1" x14ac:dyDescent="0.15">
      <c r="A344" s="2"/>
    </row>
    <row r="345" spans="1:1" x14ac:dyDescent="0.15">
      <c r="A345" s="2"/>
    </row>
    <row r="346" spans="1:1" x14ac:dyDescent="0.15">
      <c r="A346" s="2"/>
    </row>
    <row r="347" spans="1:1" x14ac:dyDescent="0.15">
      <c r="A347" s="2"/>
    </row>
    <row r="348" spans="1:1" x14ac:dyDescent="0.15">
      <c r="A348" s="2"/>
    </row>
    <row r="349" spans="1:1" x14ac:dyDescent="0.15">
      <c r="A349" s="2"/>
    </row>
    <row r="350" spans="1:1" x14ac:dyDescent="0.15">
      <c r="A350" s="2"/>
    </row>
    <row r="351" spans="1:1" x14ac:dyDescent="0.15">
      <c r="A351" s="2"/>
    </row>
    <row r="352" spans="1:1" x14ac:dyDescent="0.15">
      <c r="A352" s="2"/>
    </row>
    <row r="353" spans="1:1" x14ac:dyDescent="0.15">
      <c r="A353" s="2"/>
    </row>
    <row r="354" spans="1:1" x14ac:dyDescent="0.15">
      <c r="A354" s="2"/>
    </row>
    <row r="355" spans="1:1" x14ac:dyDescent="0.15">
      <c r="A355" s="2"/>
    </row>
    <row r="356" spans="1:1" x14ac:dyDescent="0.15">
      <c r="A356" s="2"/>
    </row>
    <row r="357" spans="1:1" x14ac:dyDescent="0.15">
      <c r="A357" s="2"/>
    </row>
    <row r="358" spans="1:1" x14ac:dyDescent="0.15">
      <c r="A358" s="2"/>
    </row>
    <row r="359" spans="1:1" x14ac:dyDescent="0.15">
      <c r="A359" s="2"/>
    </row>
    <row r="360" spans="1:1" x14ac:dyDescent="0.15">
      <c r="A360" s="2"/>
    </row>
    <row r="361" spans="1:1" x14ac:dyDescent="0.15">
      <c r="A361" s="2"/>
    </row>
    <row r="362" spans="1:1" x14ac:dyDescent="0.15">
      <c r="A362" s="2"/>
    </row>
    <row r="363" spans="1:1" x14ac:dyDescent="0.15">
      <c r="A363" s="2"/>
    </row>
    <row r="364" spans="1:1" x14ac:dyDescent="0.15">
      <c r="A364" s="2"/>
    </row>
    <row r="365" spans="1:1" x14ac:dyDescent="0.15">
      <c r="A365" s="2"/>
    </row>
    <row r="366" spans="1:1" x14ac:dyDescent="0.15">
      <c r="A366" s="2"/>
    </row>
    <row r="367" spans="1:1" x14ac:dyDescent="0.15">
      <c r="A367" s="2"/>
    </row>
    <row r="368" spans="1:1" x14ac:dyDescent="0.15">
      <c r="A368" s="2"/>
    </row>
    <row r="369" spans="1:1" x14ac:dyDescent="0.15">
      <c r="A369" s="2"/>
    </row>
    <row r="370" spans="1:1" x14ac:dyDescent="0.15">
      <c r="A370" s="2"/>
    </row>
    <row r="371" spans="1:1" x14ac:dyDescent="0.15">
      <c r="A371" s="2"/>
    </row>
    <row r="372" spans="1:1" x14ac:dyDescent="0.15">
      <c r="A372" s="2"/>
    </row>
    <row r="373" spans="1:1" x14ac:dyDescent="0.15">
      <c r="A373" s="2"/>
    </row>
    <row r="374" spans="1:1" x14ac:dyDescent="0.15">
      <c r="A374" s="2"/>
    </row>
    <row r="375" spans="1:1" x14ac:dyDescent="0.15">
      <c r="A375" s="2"/>
    </row>
    <row r="376" spans="1:1" x14ac:dyDescent="0.15">
      <c r="A376" s="2"/>
    </row>
    <row r="377" spans="1:1" x14ac:dyDescent="0.15">
      <c r="A377" s="2"/>
    </row>
    <row r="378" spans="1:1" x14ac:dyDescent="0.15">
      <c r="A378" s="2"/>
    </row>
    <row r="379" spans="1:1" x14ac:dyDescent="0.15">
      <c r="A379" s="2"/>
    </row>
    <row r="380" spans="1:1" x14ac:dyDescent="0.15">
      <c r="A380" s="2"/>
    </row>
    <row r="381" spans="1:1" x14ac:dyDescent="0.15">
      <c r="A381" s="2"/>
    </row>
    <row r="382" spans="1:1" x14ac:dyDescent="0.15">
      <c r="A382" s="2"/>
    </row>
    <row r="383" spans="1:1" x14ac:dyDescent="0.15">
      <c r="A383" s="2"/>
    </row>
    <row r="384" spans="1:1" x14ac:dyDescent="0.15">
      <c r="A384" s="2"/>
    </row>
    <row r="385" spans="1:1" x14ac:dyDescent="0.15">
      <c r="A385" s="2"/>
    </row>
    <row r="386" spans="1:1" x14ac:dyDescent="0.15">
      <c r="A386" s="2"/>
    </row>
    <row r="387" spans="1:1" x14ac:dyDescent="0.15">
      <c r="A387" s="2"/>
    </row>
    <row r="388" spans="1:1" x14ac:dyDescent="0.15">
      <c r="A388" s="2"/>
    </row>
    <row r="389" spans="1:1" x14ac:dyDescent="0.15">
      <c r="A389" s="2"/>
    </row>
    <row r="390" spans="1:1" x14ac:dyDescent="0.15">
      <c r="A390" s="2"/>
    </row>
    <row r="391" spans="1:1" x14ac:dyDescent="0.15">
      <c r="A391" s="2"/>
    </row>
    <row r="392" spans="1:1" x14ac:dyDescent="0.15">
      <c r="A392" s="2"/>
    </row>
    <row r="393" spans="1:1" x14ac:dyDescent="0.15">
      <c r="A393" s="2"/>
    </row>
    <row r="394" spans="1:1" x14ac:dyDescent="0.15">
      <c r="A394" s="2"/>
    </row>
    <row r="395" spans="1:1" x14ac:dyDescent="0.15">
      <c r="A395" s="2"/>
    </row>
    <row r="396" spans="1:1" x14ac:dyDescent="0.15">
      <c r="A396" s="2"/>
    </row>
    <row r="397" spans="1:1" x14ac:dyDescent="0.15">
      <c r="A397" s="2"/>
    </row>
    <row r="398" spans="1:1" x14ac:dyDescent="0.15">
      <c r="A398" s="2"/>
    </row>
    <row r="399" spans="1:1" x14ac:dyDescent="0.15">
      <c r="A399" s="2"/>
    </row>
    <row r="400" spans="1:1" x14ac:dyDescent="0.15">
      <c r="A400" s="2"/>
    </row>
    <row r="401" spans="1:1" x14ac:dyDescent="0.15">
      <c r="A401" s="2"/>
    </row>
    <row r="402" spans="1:1" x14ac:dyDescent="0.15">
      <c r="A402" s="2"/>
    </row>
    <row r="403" spans="1:1" x14ac:dyDescent="0.15">
      <c r="A403" s="2"/>
    </row>
    <row r="404" spans="1:1" x14ac:dyDescent="0.15">
      <c r="A404" s="2"/>
    </row>
    <row r="405" spans="1:1" x14ac:dyDescent="0.15">
      <c r="A405" s="2"/>
    </row>
    <row r="406" spans="1:1" x14ac:dyDescent="0.15">
      <c r="A406" s="2"/>
    </row>
    <row r="407" spans="1:1" x14ac:dyDescent="0.15">
      <c r="A407" s="2"/>
    </row>
    <row r="408" spans="1:1" x14ac:dyDescent="0.15">
      <c r="A408" s="2"/>
    </row>
    <row r="409" spans="1:1" x14ac:dyDescent="0.15">
      <c r="A409" s="2"/>
    </row>
    <row r="410" spans="1:1" x14ac:dyDescent="0.15">
      <c r="A410" s="2"/>
    </row>
    <row r="411" spans="1:1" x14ac:dyDescent="0.15">
      <c r="A411" s="2"/>
    </row>
    <row r="412" spans="1:1" x14ac:dyDescent="0.15">
      <c r="A412" s="2"/>
    </row>
    <row r="413" spans="1:1" x14ac:dyDescent="0.15">
      <c r="A413" s="2"/>
    </row>
    <row r="414" spans="1:1" x14ac:dyDescent="0.15">
      <c r="A414" s="2"/>
    </row>
    <row r="415" spans="1:1" x14ac:dyDescent="0.15">
      <c r="A415" s="2"/>
    </row>
    <row r="416" spans="1:1" x14ac:dyDescent="0.15">
      <c r="A416" s="2"/>
    </row>
    <row r="421" spans="1:1" x14ac:dyDescent="0.15">
      <c r="A421" s="2"/>
    </row>
    <row r="422" spans="1:1" x14ac:dyDescent="0.15">
      <c r="A422" s="2"/>
    </row>
    <row r="423" spans="1:1" x14ac:dyDescent="0.15">
      <c r="A423" s="2"/>
    </row>
    <row r="424" spans="1:1" x14ac:dyDescent="0.15">
      <c r="A424" s="2"/>
    </row>
    <row r="425" spans="1:1" x14ac:dyDescent="0.15">
      <c r="A425" s="2"/>
    </row>
    <row r="426" spans="1:1" x14ac:dyDescent="0.15">
      <c r="A426" s="2"/>
    </row>
    <row r="427" spans="1:1" x14ac:dyDescent="0.15">
      <c r="A427" s="2"/>
    </row>
    <row r="428" spans="1:1" x14ac:dyDescent="0.15">
      <c r="A428" s="2"/>
    </row>
    <row r="429" spans="1:1" x14ac:dyDescent="0.15">
      <c r="A429" s="2"/>
    </row>
    <row r="430" spans="1:1" x14ac:dyDescent="0.15">
      <c r="A430" s="2"/>
    </row>
    <row r="431" spans="1:1" x14ac:dyDescent="0.15">
      <c r="A431" s="2"/>
    </row>
    <row r="432" spans="1:1" x14ac:dyDescent="0.15">
      <c r="A432" s="2"/>
    </row>
    <row r="433" spans="1:1" x14ac:dyDescent="0.15">
      <c r="A433" s="2"/>
    </row>
    <row r="434" spans="1:1" x14ac:dyDescent="0.15">
      <c r="A434" s="2"/>
    </row>
    <row r="435" spans="1:1" x14ac:dyDescent="0.15">
      <c r="A435" s="2"/>
    </row>
    <row r="436" spans="1:1" x14ac:dyDescent="0.15">
      <c r="A436" s="2"/>
    </row>
    <row r="437" spans="1:1" x14ac:dyDescent="0.15">
      <c r="A437" s="2"/>
    </row>
    <row r="438" spans="1:1" x14ac:dyDescent="0.15">
      <c r="A438" s="2"/>
    </row>
    <row r="439" spans="1:1" x14ac:dyDescent="0.15">
      <c r="A439" s="2"/>
    </row>
    <row r="440" spans="1:1" x14ac:dyDescent="0.15">
      <c r="A440" s="2"/>
    </row>
    <row r="441" spans="1:1" x14ac:dyDescent="0.15">
      <c r="A441" s="2"/>
    </row>
    <row r="442" spans="1:1" x14ac:dyDescent="0.15">
      <c r="A442" s="2"/>
    </row>
    <row r="443" spans="1:1" x14ac:dyDescent="0.15">
      <c r="A443" s="2"/>
    </row>
    <row r="444" spans="1:1" x14ac:dyDescent="0.15">
      <c r="A444" s="2"/>
    </row>
    <row r="445" spans="1:1" x14ac:dyDescent="0.15">
      <c r="A445" s="2"/>
    </row>
    <row r="446" spans="1:1" x14ac:dyDescent="0.15">
      <c r="A446" s="2"/>
    </row>
    <row r="447" spans="1:1" x14ac:dyDescent="0.15">
      <c r="A447" s="2"/>
    </row>
    <row r="448" spans="1:1" x14ac:dyDescent="0.15">
      <c r="A448" s="2"/>
    </row>
    <row r="449" spans="1:1" x14ac:dyDescent="0.15">
      <c r="A449" s="2"/>
    </row>
    <row r="450" spans="1:1" x14ac:dyDescent="0.15">
      <c r="A450" s="2"/>
    </row>
    <row r="451" spans="1:1" x14ac:dyDescent="0.15">
      <c r="A451" s="2"/>
    </row>
    <row r="452" spans="1:1" x14ac:dyDescent="0.15">
      <c r="A452" s="2"/>
    </row>
    <row r="453" spans="1:1" x14ac:dyDescent="0.15">
      <c r="A453" s="2"/>
    </row>
    <row r="454" spans="1:1" x14ac:dyDescent="0.15">
      <c r="A454" s="2"/>
    </row>
    <row r="455" spans="1:1" x14ac:dyDescent="0.15">
      <c r="A455" s="2"/>
    </row>
    <row r="456" spans="1:1" x14ac:dyDescent="0.15">
      <c r="A456" s="2"/>
    </row>
    <row r="457" spans="1:1" x14ac:dyDescent="0.15">
      <c r="A457" s="2"/>
    </row>
    <row r="458" spans="1:1" x14ac:dyDescent="0.15">
      <c r="A458" s="2"/>
    </row>
    <row r="459" spans="1:1" x14ac:dyDescent="0.15">
      <c r="A459" s="2"/>
    </row>
    <row r="460" spans="1:1" x14ac:dyDescent="0.15">
      <c r="A460" s="2"/>
    </row>
    <row r="461" spans="1:1" x14ac:dyDescent="0.15">
      <c r="A461" s="2"/>
    </row>
    <row r="462" spans="1:1" x14ac:dyDescent="0.15">
      <c r="A462" s="2"/>
    </row>
    <row r="463" spans="1:1" x14ac:dyDescent="0.15">
      <c r="A463" s="2"/>
    </row>
    <row r="464" spans="1:1" x14ac:dyDescent="0.15">
      <c r="A464" s="2"/>
    </row>
    <row r="465" spans="1:1" x14ac:dyDescent="0.15">
      <c r="A465" s="2"/>
    </row>
    <row r="466" spans="1:1" x14ac:dyDescent="0.15">
      <c r="A466" s="2"/>
    </row>
    <row r="467" spans="1:1" x14ac:dyDescent="0.15">
      <c r="A467" s="2"/>
    </row>
    <row r="468" spans="1:1" x14ac:dyDescent="0.15">
      <c r="A468" s="2"/>
    </row>
    <row r="469" spans="1:1" x14ac:dyDescent="0.15">
      <c r="A469" s="2"/>
    </row>
    <row r="470" spans="1:1" x14ac:dyDescent="0.15">
      <c r="A470" s="2"/>
    </row>
    <row r="471" spans="1:1" x14ac:dyDescent="0.15">
      <c r="A471" s="2"/>
    </row>
    <row r="472" spans="1:1" x14ac:dyDescent="0.15">
      <c r="A472" s="2"/>
    </row>
    <row r="473" spans="1:1" x14ac:dyDescent="0.15">
      <c r="A473" s="2"/>
    </row>
    <row r="474" spans="1:1" x14ac:dyDescent="0.15">
      <c r="A474" s="2"/>
    </row>
    <row r="475" spans="1:1" x14ac:dyDescent="0.15">
      <c r="A475" s="2"/>
    </row>
    <row r="476" spans="1:1" x14ac:dyDescent="0.15">
      <c r="A476" s="2"/>
    </row>
    <row r="477" spans="1:1" x14ac:dyDescent="0.15">
      <c r="A477" s="2"/>
    </row>
    <row r="478" spans="1:1" x14ac:dyDescent="0.15">
      <c r="A478" s="2"/>
    </row>
    <row r="479" spans="1:1" x14ac:dyDescent="0.15">
      <c r="A479" s="2"/>
    </row>
    <row r="480" spans="1:1" x14ac:dyDescent="0.15">
      <c r="A480" s="2"/>
    </row>
    <row r="481" spans="1:1" x14ac:dyDescent="0.15">
      <c r="A481" s="2"/>
    </row>
    <row r="482" spans="1:1" x14ac:dyDescent="0.15">
      <c r="A482" s="2"/>
    </row>
    <row r="483" spans="1:1" x14ac:dyDescent="0.15">
      <c r="A483" s="2"/>
    </row>
    <row r="484" spans="1:1" x14ac:dyDescent="0.15">
      <c r="A484" s="2"/>
    </row>
    <row r="485" spans="1:1" x14ac:dyDescent="0.15">
      <c r="A485" s="2"/>
    </row>
    <row r="486" spans="1:1" x14ac:dyDescent="0.15">
      <c r="A486" s="2"/>
    </row>
    <row r="487" spans="1:1" x14ac:dyDescent="0.15">
      <c r="A487" s="2"/>
    </row>
    <row r="488" spans="1:1" x14ac:dyDescent="0.15">
      <c r="A488" s="2"/>
    </row>
    <row r="489" spans="1:1" x14ac:dyDescent="0.15">
      <c r="A489" s="2"/>
    </row>
    <row r="490" spans="1:1" x14ac:dyDescent="0.15">
      <c r="A490" s="2"/>
    </row>
    <row r="491" spans="1:1" x14ac:dyDescent="0.15">
      <c r="A491" s="2"/>
    </row>
    <row r="492" spans="1:1" x14ac:dyDescent="0.15">
      <c r="A492" s="2"/>
    </row>
    <row r="493" spans="1:1" x14ac:dyDescent="0.15">
      <c r="A493" s="2"/>
    </row>
    <row r="494" spans="1:1" x14ac:dyDescent="0.15">
      <c r="A494" s="2"/>
    </row>
    <row r="495" spans="1:1" x14ac:dyDescent="0.15">
      <c r="A495" s="2"/>
    </row>
    <row r="496" spans="1:1" x14ac:dyDescent="0.15">
      <c r="A496" s="2"/>
    </row>
    <row r="497" spans="1:1" x14ac:dyDescent="0.15">
      <c r="A497" s="2"/>
    </row>
    <row r="498" spans="1:1" x14ac:dyDescent="0.15">
      <c r="A498" s="2"/>
    </row>
    <row r="499" spans="1:1" x14ac:dyDescent="0.15">
      <c r="A499" s="2"/>
    </row>
    <row r="500" spans="1:1" x14ac:dyDescent="0.15">
      <c r="A500" s="2"/>
    </row>
    <row r="501" spans="1:1" x14ac:dyDescent="0.15">
      <c r="A501" s="2"/>
    </row>
    <row r="502" spans="1:1" x14ac:dyDescent="0.15">
      <c r="A502" s="2"/>
    </row>
    <row r="503" spans="1:1" x14ac:dyDescent="0.15">
      <c r="A503" s="2"/>
    </row>
    <row r="504" spans="1:1" x14ac:dyDescent="0.15">
      <c r="A504" s="2"/>
    </row>
    <row r="505" spans="1:1" x14ac:dyDescent="0.15">
      <c r="A505" s="2"/>
    </row>
    <row r="506" spans="1:1" x14ac:dyDescent="0.15">
      <c r="A506" s="2"/>
    </row>
    <row r="507" spans="1:1" x14ac:dyDescent="0.15">
      <c r="A507" s="2"/>
    </row>
    <row r="508" spans="1:1" x14ac:dyDescent="0.15">
      <c r="A508" s="2"/>
    </row>
    <row r="509" spans="1:1" x14ac:dyDescent="0.15">
      <c r="A509" s="2"/>
    </row>
    <row r="510" spans="1:1" x14ac:dyDescent="0.15">
      <c r="A510" s="2"/>
    </row>
    <row r="511" spans="1:1" x14ac:dyDescent="0.15">
      <c r="A511" s="2"/>
    </row>
    <row r="512" spans="1:1" x14ac:dyDescent="0.15">
      <c r="A512" s="2"/>
    </row>
    <row r="513" spans="1:1" x14ac:dyDescent="0.15">
      <c r="A513" s="2"/>
    </row>
    <row r="514" spans="1:1" x14ac:dyDescent="0.15">
      <c r="A514" s="2"/>
    </row>
    <row r="515" spans="1:1" x14ac:dyDescent="0.15">
      <c r="A515" s="2"/>
    </row>
    <row r="516" spans="1:1" x14ac:dyDescent="0.15">
      <c r="A516" s="2"/>
    </row>
    <row r="517" spans="1:1" x14ac:dyDescent="0.15">
      <c r="A517" s="2"/>
    </row>
    <row r="518" spans="1:1" x14ac:dyDescent="0.15">
      <c r="A518" s="2"/>
    </row>
    <row r="519" spans="1:1" x14ac:dyDescent="0.15">
      <c r="A519" s="2"/>
    </row>
    <row r="520" spans="1:1" x14ac:dyDescent="0.15">
      <c r="A520" s="2"/>
    </row>
    <row r="521" spans="1:1" x14ac:dyDescent="0.15">
      <c r="A521" s="2"/>
    </row>
    <row r="522" spans="1:1" x14ac:dyDescent="0.15">
      <c r="A522" s="2"/>
    </row>
    <row r="523" spans="1:1" x14ac:dyDescent="0.15">
      <c r="A523" s="2"/>
    </row>
    <row r="524" spans="1:1" x14ac:dyDescent="0.15">
      <c r="A524" s="2"/>
    </row>
    <row r="525" spans="1:1" x14ac:dyDescent="0.15">
      <c r="A525" s="2"/>
    </row>
    <row r="526" spans="1:1" x14ac:dyDescent="0.15">
      <c r="A526" s="2"/>
    </row>
    <row r="527" spans="1:1" x14ac:dyDescent="0.15">
      <c r="A527" s="2"/>
    </row>
    <row r="528" spans="1:1" x14ac:dyDescent="0.15">
      <c r="A528" s="2"/>
    </row>
    <row r="529" spans="1:1" x14ac:dyDescent="0.15">
      <c r="A529" s="2"/>
    </row>
    <row r="530" spans="1:1" x14ac:dyDescent="0.15">
      <c r="A530" s="2"/>
    </row>
    <row r="531" spans="1:1" x14ac:dyDescent="0.15">
      <c r="A531" s="2"/>
    </row>
    <row r="532" spans="1:1" x14ac:dyDescent="0.15">
      <c r="A532" s="2"/>
    </row>
    <row r="533" spans="1:1" x14ac:dyDescent="0.15">
      <c r="A533" s="2"/>
    </row>
    <row r="534" spans="1:1" x14ac:dyDescent="0.15">
      <c r="A534" s="2"/>
    </row>
    <row r="535" spans="1:1" x14ac:dyDescent="0.15">
      <c r="A535" s="2"/>
    </row>
    <row r="536" spans="1:1" x14ac:dyDescent="0.15">
      <c r="A536" s="2"/>
    </row>
    <row r="537" spans="1:1" x14ac:dyDescent="0.15">
      <c r="A537" s="2"/>
    </row>
    <row r="538" spans="1:1" x14ac:dyDescent="0.15">
      <c r="A538" s="2"/>
    </row>
    <row r="539" spans="1:1" x14ac:dyDescent="0.15">
      <c r="A539" s="2"/>
    </row>
    <row r="540" spans="1:1" x14ac:dyDescent="0.15">
      <c r="A540" s="2"/>
    </row>
    <row r="541" spans="1:1" x14ac:dyDescent="0.15">
      <c r="A541" s="2"/>
    </row>
    <row r="542" spans="1:1" x14ac:dyDescent="0.15">
      <c r="A542" s="2"/>
    </row>
    <row r="543" spans="1:1" x14ac:dyDescent="0.15">
      <c r="A543" s="2"/>
    </row>
    <row r="544" spans="1:1" x14ac:dyDescent="0.15">
      <c r="A544" s="2"/>
    </row>
    <row r="545" spans="1:1" x14ac:dyDescent="0.15">
      <c r="A545" s="2"/>
    </row>
    <row r="546" spans="1:1" x14ac:dyDescent="0.15">
      <c r="A546" s="2"/>
    </row>
    <row r="547" spans="1:1" x14ac:dyDescent="0.15">
      <c r="A547" s="2"/>
    </row>
    <row r="548" spans="1:1" x14ac:dyDescent="0.15">
      <c r="A548" s="2"/>
    </row>
    <row r="549" spans="1:1" x14ac:dyDescent="0.15">
      <c r="A549" s="2"/>
    </row>
    <row r="550" spans="1:1" x14ac:dyDescent="0.15">
      <c r="A550" s="2"/>
    </row>
    <row r="551" spans="1:1" x14ac:dyDescent="0.15">
      <c r="A551" s="2"/>
    </row>
    <row r="552" spans="1:1" x14ac:dyDescent="0.15">
      <c r="A552" s="2"/>
    </row>
    <row r="553" spans="1:1" x14ac:dyDescent="0.15">
      <c r="A553" s="2"/>
    </row>
    <row r="554" spans="1:1" x14ac:dyDescent="0.15">
      <c r="A554" s="2"/>
    </row>
    <row r="555" spans="1:1" x14ac:dyDescent="0.15">
      <c r="A555" s="2"/>
    </row>
    <row r="556" spans="1:1" x14ac:dyDescent="0.15">
      <c r="A556" s="2"/>
    </row>
    <row r="557" spans="1:1" x14ac:dyDescent="0.15">
      <c r="A557" s="2"/>
    </row>
    <row r="558" spans="1:1" x14ac:dyDescent="0.15">
      <c r="A558" s="2"/>
    </row>
    <row r="559" spans="1:1" x14ac:dyDescent="0.15">
      <c r="A559" s="2"/>
    </row>
    <row r="560" spans="1:1" x14ac:dyDescent="0.15">
      <c r="A560" s="2"/>
    </row>
    <row r="561" spans="1:1" x14ac:dyDescent="0.15">
      <c r="A561" s="2"/>
    </row>
    <row r="562" spans="1:1" x14ac:dyDescent="0.15">
      <c r="A562" s="2"/>
    </row>
    <row r="563" spans="1:1" x14ac:dyDescent="0.15">
      <c r="A563" s="2"/>
    </row>
    <row r="564" spans="1:1" x14ac:dyDescent="0.15">
      <c r="A564" s="2"/>
    </row>
    <row r="565" spans="1:1" x14ac:dyDescent="0.15">
      <c r="A565" s="2"/>
    </row>
    <row r="566" spans="1:1" x14ac:dyDescent="0.15">
      <c r="A566" s="2"/>
    </row>
    <row r="567" spans="1:1" x14ac:dyDescent="0.15">
      <c r="A567" s="2"/>
    </row>
    <row r="568" spans="1:1" x14ac:dyDescent="0.15">
      <c r="A568" s="2"/>
    </row>
    <row r="569" spans="1:1" x14ac:dyDescent="0.15">
      <c r="A569" s="2"/>
    </row>
    <row r="570" spans="1:1" x14ac:dyDescent="0.15">
      <c r="A570" s="2"/>
    </row>
    <row r="571" spans="1:1" x14ac:dyDescent="0.15">
      <c r="A571" s="2"/>
    </row>
    <row r="572" spans="1:1" x14ac:dyDescent="0.15">
      <c r="A572" s="2"/>
    </row>
    <row r="573" spans="1:1" x14ac:dyDescent="0.15">
      <c r="A573" s="2"/>
    </row>
    <row r="574" spans="1:1" x14ac:dyDescent="0.15">
      <c r="A574" s="2"/>
    </row>
    <row r="575" spans="1:1" x14ac:dyDescent="0.15">
      <c r="A575" s="2"/>
    </row>
    <row r="576" spans="1:1" x14ac:dyDescent="0.15">
      <c r="A576" s="2"/>
    </row>
    <row r="577" spans="1:1" x14ac:dyDescent="0.15">
      <c r="A577" s="2"/>
    </row>
    <row r="578" spans="1:1" x14ac:dyDescent="0.15">
      <c r="A578" s="2"/>
    </row>
    <row r="579" spans="1:1" x14ac:dyDescent="0.15">
      <c r="A579" s="2"/>
    </row>
    <row r="580" spans="1:1" x14ac:dyDescent="0.15">
      <c r="A580" s="2"/>
    </row>
    <row r="581" spans="1:1" x14ac:dyDescent="0.15">
      <c r="A581" s="2"/>
    </row>
    <row r="582" spans="1:1" x14ac:dyDescent="0.15">
      <c r="A582" s="2"/>
    </row>
    <row r="583" spans="1:1" x14ac:dyDescent="0.15">
      <c r="A583" s="2"/>
    </row>
    <row r="584" spans="1:1" x14ac:dyDescent="0.15">
      <c r="A584" s="2"/>
    </row>
    <row r="585" spans="1:1" x14ac:dyDescent="0.15">
      <c r="A585" s="2"/>
    </row>
    <row r="586" spans="1:1" x14ac:dyDescent="0.15">
      <c r="A586" s="2"/>
    </row>
    <row r="587" spans="1:1" x14ac:dyDescent="0.15">
      <c r="A587" s="2"/>
    </row>
    <row r="588" spans="1:1" x14ac:dyDescent="0.15">
      <c r="A588" s="2"/>
    </row>
    <row r="589" spans="1:1" x14ac:dyDescent="0.15">
      <c r="A589" s="2"/>
    </row>
    <row r="590" spans="1:1" x14ac:dyDescent="0.15">
      <c r="A590" s="2"/>
    </row>
    <row r="591" spans="1:1" x14ac:dyDescent="0.15">
      <c r="A591" s="2"/>
    </row>
    <row r="592" spans="1:1" x14ac:dyDescent="0.15">
      <c r="A592" s="2"/>
    </row>
    <row r="593" spans="1:1" x14ac:dyDescent="0.15">
      <c r="A593" s="2"/>
    </row>
    <row r="594" spans="1:1" x14ac:dyDescent="0.15">
      <c r="A594" s="2"/>
    </row>
    <row r="595" spans="1:1" x14ac:dyDescent="0.15">
      <c r="A595" s="2"/>
    </row>
    <row r="596" spans="1:1" x14ac:dyDescent="0.15">
      <c r="A596" s="2"/>
    </row>
    <row r="597" spans="1:1" x14ac:dyDescent="0.15">
      <c r="A597" s="2"/>
    </row>
    <row r="598" spans="1:1" x14ac:dyDescent="0.15">
      <c r="A598" s="2"/>
    </row>
    <row r="599" spans="1:1" x14ac:dyDescent="0.15">
      <c r="A599" s="2"/>
    </row>
    <row r="600" spans="1:1" x14ac:dyDescent="0.15">
      <c r="A600" s="2"/>
    </row>
    <row r="601" spans="1:1" x14ac:dyDescent="0.15">
      <c r="A601" s="2"/>
    </row>
    <row r="602" spans="1:1" x14ac:dyDescent="0.15">
      <c r="A602" s="2"/>
    </row>
    <row r="603" spans="1:1" x14ac:dyDescent="0.15">
      <c r="A603" s="2"/>
    </row>
    <row r="604" spans="1:1" x14ac:dyDescent="0.15">
      <c r="A604" s="2"/>
    </row>
    <row r="605" spans="1:1" x14ac:dyDescent="0.15">
      <c r="A605" s="2"/>
    </row>
    <row r="606" spans="1:1" x14ac:dyDescent="0.15">
      <c r="A606" s="2"/>
    </row>
    <row r="607" spans="1:1" x14ac:dyDescent="0.15">
      <c r="A607" s="2"/>
    </row>
    <row r="608" spans="1:1" x14ac:dyDescent="0.15">
      <c r="A608" s="2"/>
    </row>
    <row r="609" spans="1:1" x14ac:dyDescent="0.15">
      <c r="A609" s="2"/>
    </row>
    <row r="610" spans="1:1" x14ac:dyDescent="0.15">
      <c r="A610" s="2"/>
    </row>
    <row r="611" spans="1:1" x14ac:dyDescent="0.15">
      <c r="A611" s="2"/>
    </row>
    <row r="612" spans="1:1" x14ac:dyDescent="0.15">
      <c r="A612" s="2"/>
    </row>
    <row r="613" spans="1:1" x14ac:dyDescent="0.15">
      <c r="A613" s="2"/>
    </row>
    <row r="614" spans="1:1" x14ac:dyDescent="0.15">
      <c r="A614" s="2"/>
    </row>
    <row r="615" spans="1:1" x14ac:dyDescent="0.15">
      <c r="A615" s="2"/>
    </row>
    <row r="616" spans="1:1" x14ac:dyDescent="0.15">
      <c r="A616" s="2"/>
    </row>
    <row r="617" spans="1:1" x14ac:dyDescent="0.15">
      <c r="A617" s="2"/>
    </row>
    <row r="618" spans="1:1" x14ac:dyDescent="0.15">
      <c r="A618" s="2"/>
    </row>
    <row r="619" spans="1:1" x14ac:dyDescent="0.15">
      <c r="A619" s="2"/>
    </row>
    <row r="620" spans="1:1" x14ac:dyDescent="0.15">
      <c r="A620" s="2"/>
    </row>
    <row r="621" spans="1:1" x14ac:dyDescent="0.15">
      <c r="A621" s="2"/>
    </row>
    <row r="622" spans="1:1" x14ac:dyDescent="0.15">
      <c r="A622" s="2"/>
    </row>
    <row r="623" spans="1:1" x14ac:dyDescent="0.15">
      <c r="A623" s="2"/>
    </row>
    <row r="624" spans="1:1" x14ac:dyDescent="0.15">
      <c r="A624" s="2"/>
    </row>
    <row r="625" spans="1:1" x14ac:dyDescent="0.15">
      <c r="A625" s="2"/>
    </row>
    <row r="626" spans="1:1" x14ac:dyDescent="0.15">
      <c r="A626" s="2"/>
    </row>
    <row r="627" spans="1:1" x14ac:dyDescent="0.15">
      <c r="A627" s="2"/>
    </row>
    <row r="628" spans="1:1" x14ac:dyDescent="0.15">
      <c r="A628" s="2"/>
    </row>
    <row r="629" spans="1:1" x14ac:dyDescent="0.15">
      <c r="A629" s="2"/>
    </row>
    <row r="630" spans="1:1" x14ac:dyDescent="0.15">
      <c r="A630" s="2"/>
    </row>
    <row r="631" spans="1:1" x14ac:dyDescent="0.15">
      <c r="A631" s="2"/>
    </row>
    <row r="632" spans="1:1" x14ac:dyDescent="0.15">
      <c r="A632" s="2"/>
    </row>
    <row r="633" spans="1:1" x14ac:dyDescent="0.15">
      <c r="A633" s="2"/>
    </row>
    <row r="634" spans="1:1" x14ac:dyDescent="0.15">
      <c r="A634" s="2"/>
    </row>
    <row r="635" spans="1:1" x14ac:dyDescent="0.15">
      <c r="A635" s="2"/>
    </row>
    <row r="636" spans="1:1" x14ac:dyDescent="0.15">
      <c r="A636" s="2"/>
    </row>
    <row r="637" spans="1:1" x14ac:dyDescent="0.15">
      <c r="A637" s="2"/>
    </row>
    <row r="638" spans="1:1" x14ac:dyDescent="0.15">
      <c r="A638" s="2"/>
    </row>
    <row r="639" spans="1:1" x14ac:dyDescent="0.15">
      <c r="A639" s="2"/>
    </row>
    <row r="640" spans="1:1" x14ac:dyDescent="0.15">
      <c r="A640" s="2"/>
    </row>
    <row r="641" spans="1:1" x14ac:dyDescent="0.15">
      <c r="A641" s="2"/>
    </row>
    <row r="642" spans="1:1" x14ac:dyDescent="0.15">
      <c r="A642" s="2"/>
    </row>
    <row r="643" spans="1:1" x14ac:dyDescent="0.15">
      <c r="A643" s="2"/>
    </row>
    <row r="644" spans="1:1" x14ac:dyDescent="0.15">
      <c r="A644" s="2"/>
    </row>
    <row r="645" spans="1:1" x14ac:dyDescent="0.15">
      <c r="A645" s="2"/>
    </row>
    <row r="646" spans="1:1" x14ac:dyDescent="0.15">
      <c r="A646" s="2"/>
    </row>
    <row r="647" spans="1:1" x14ac:dyDescent="0.15">
      <c r="A647" s="2"/>
    </row>
    <row r="648" spans="1:1" x14ac:dyDescent="0.15">
      <c r="A648" s="2"/>
    </row>
    <row r="649" spans="1:1" x14ac:dyDescent="0.15">
      <c r="A649" s="2"/>
    </row>
    <row r="650" spans="1:1" x14ac:dyDescent="0.15">
      <c r="A650" s="2"/>
    </row>
    <row r="651" spans="1:1" x14ac:dyDescent="0.15">
      <c r="A651" s="2"/>
    </row>
    <row r="652" spans="1:1" x14ac:dyDescent="0.15">
      <c r="A652" s="2"/>
    </row>
    <row r="653" spans="1:1" x14ac:dyDescent="0.15">
      <c r="A653" s="2"/>
    </row>
    <row r="654" spans="1:1" x14ac:dyDescent="0.15">
      <c r="A654" s="2"/>
    </row>
    <row r="655" spans="1:1" x14ac:dyDescent="0.15">
      <c r="A655" s="2"/>
    </row>
    <row r="656" spans="1:1" x14ac:dyDescent="0.15">
      <c r="A656" s="2"/>
    </row>
    <row r="657" spans="1:1" x14ac:dyDescent="0.15">
      <c r="A657" s="2"/>
    </row>
    <row r="658" spans="1:1" x14ac:dyDescent="0.15">
      <c r="A658" s="2"/>
    </row>
    <row r="659" spans="1:1" x14ac:dyDescent="0.15">
      <c r="A659" s="2"/>
    </row>
    <row r="660" spans="1:1" x14ac:dyDescent="0.15">
      <c r="A660" s="2"/>
    </row>
    <row r="661" spans="1:1" x14ac:dyDescent="0.15">
      <c r="A661" s="2"/>
    </row>
    <row r="662" spans="1:1" x14ac:dyDescent="0.15">
      <c r="A662" s="2"/>
    </row>
    <row r="663" spans="1:1" x14ac:dyDescent="0.15">
      <c r="A663" s="2"/>
    </row>
    <row r="664" spans="1:1" x14ac:dyDescent="0.15">
      <c r="A664" s="2"/>
    </row>
    <row r="665" spans="1:1" x14ac:dyDescent="0.15">
      <c r="A665" s="2"/>
    </row>
    <row r="666" spans="1:1" x14ac:dyDescent="0.15">
      <c r="A666" s="2"/>
    </row>
    <row r="667" spans="1:1" x14ac:dyDescent="0.15">
      <c r="A667" s="2"/>
    </row>
    <row r="668" spans="1:1" x14ac:dyDescent="0.15">
      <c r="A668" s="2"/>
    </row>
    <row r="669" spans="1:1" x14ac:dyDescent="0.15">
      <c r="A669" s="2"/>
    </row>
    <row r="670" spans="1:1" x14ac:dyDescent="0.15">
      <c r="A670" s="2"/>
    </row>
    <row r="671" spans="1:1" x14ac:dyDescent="0.15">
      <c r="A671" s="2"/>
    </row>
    <row r="672" spans="1:1" x14ac:dyDescent="0.15">
      <c r="A672" s="2"/>
    </row>
    <row r="673" spans="1:1" x14ac:dyDescent="0.15">
      <c r="A673" s="2"/>
    </row>
    <row r="674" spans="1:1" x14ac:dyDescent="0.15">
      <c r="A674" s="2"/>
    </row>
    <row r="675" spans="1:1" x14ac:dyDescent="0.15">
      <c r="A675" s="2"/>
    </row>
    <row r="676" spans="1:1" x14ac:dyDescent="0.15">
      <c r="A676" s="2"/>
    </row>
    <row r="677" spans="1:1" x14ac:dyDescent="0.15">
      <c r="A677" s="2"/>
    </row>
    <row r="678" spans="1:1" x14ac:dyDescent="0.15">
      <c r="A678" s="2"/>
    </row>
    <row r="679" spans="1:1" x14ac:dyDescent="0.15">
      <c r="A679" s="2"/>
    </row>
    <row r="680" spans="1:1" x14ac:dyDescent="0.15">
      <c r="A680" s="2"/>
    </row>
    <row r="681" spans="1:1" x14ac:dyDescent="0.15">
      <c r="A681" s="2"/>
    </row>
    <row r="682" spans="1:1" x14ac:dyDescent="0.15">
      <c r="A682" s="2"/>
    </row>
    <row r="683" spans="1:1" x14ac:dyDescent="0.15">
      <c r="A683" s="2"/>
    </row>
    <row r="684" spans="1:1" x14ac:dyDescent="0.15">
      <c r="A684" s="2"/>
    </row>
    <row r="685" spans="1:1" x14ac:dyDescent="0.15">
      <c r="A685" s="2"/>
    </row>
    <row r="686" spans="1:1" x14ac:dyDescent="0.15">
      <c r="A686" s="2"/>
    </row>
    <row r="687" spans="1:1" x14ac:dyDescent="0.15">
      <c r="A687" s="2"/>
    </row>
    <row r="688" spans="1:1" x14ac:dyDescent="0.15">
      <c r="A688" s="2"/>
    </row>
    <row r="689" spans="1:1" x14ac:dyDescent="0.15">
      <c r="A689" s="2"/>
    </row>
    <row r="690" spans="1:1" x14ac:dyDescent="0.15">
      <c r="A690" s="2"/>
    </row>
    <row r="691" spans="1:1" x14ac:dyDescent="0.15">
      <c r="A691" s="2"/>
    </row>
    <row r="692" spans="1:1" x14ac:dyDescent="0.15">
      <c r="A692" s="2"/>
    </row>
    <row r="693" spans="1:1" x14ac:dyDescent="0.15">
      <c r="A693" s="2"/>
    </row>
    <row r="694" spans="1:1" x14ac:dyDescent="0.15">
      <c r="A694" s="2"/>
    </row>
    <row r="695" spans="1:1" x14ac:dyDescent="0.15">
      <c r="A695" s="2"/>
    </row>
    <row r="696" spans="1:1" x14ac:dyDescent="0.15">
      <c r="A696" s="2"/>
    </row>
    <row r="697" spans="1:1" x14ac:dyDescent="0.15">
      <c r="A697" s="2"/>
    </row>
    <row r="698" spans="1:1" x14ac:dyDescent="0.15">
      <c r="A698" s="2"/>
    </row>
    <row r="699" spans="1:1" x14ac:dyDescent="0.15">
      <c r="A699" s="2"/>
    </row>
    <row r="700" spans="1:1" x14ac:dyDescent="0.15">
      <c r="A700" s="2"/>
    </row>
    <row r="701" spans="1:1" x14ac:dyDescent="0.15">
      <c r="A701" s="2"/>
    </row>
    <row r="702" spans="1:1" x14ac:dyDescent="0.15">
      <c r="A702" s="2"/>
    </row>
    <row r="703" spans="1:1" x14ac:dyDescent="0.15">
      <c r="A703" s="2"/>
    </row>
    <row r="704" spans="1:1" x14ac:dyDescent="0.15">
      <c r="A704" s="2"/>
    </row>
    <row r="705" spans="1:1" x14ac:dyDescent="0.15">
      <c r="A705" s="2"/>
    </row>
    <row r="706" spans="1:1" x14ac:dyDescent="0.15">
      <c r="A706" s="2"/>
    </row>
    <row r="707" spans="1:1" x14ac:dyDescent="0.15">
      <c r="A707" s="2"/>
    </row>
    <row r="708" spans="1:1" x14ac:dyDescent="0.15">
      <c r="A708" s="2"/>
    </row>
    <row r="709" spans="1:1" x14ac:dyDescent="0.15">
      <c r="A709" s="2"/>
    </row>
    <row r="710" spans="1:1" x14ac:dyDescent="0.15">
      <c r="A710" s="2"/>
    </row>
    <row r="711" spans="1:1" x14ac:dyDescent="0.15">
      <c r="A711" s="2"/>
    </row>
    <row r="712" spans="1:1" x14ac:dyDescent="0.15">
      <c r="A712" s="2"/>
    </row>
    <row r="713" spans="1:1" x14ac:dyDescent="0.15">
      <c r="A713" s="2"/>
    </row>
    <row r="714" spans="1:1" x14ac:dyDescent="0.15">
      <c r="A714" s="2"/>
    </row>
    <row r="715" spans="1:1" x14ac:dyDescent="0.15">
      <c r="A715" s="2"/>
    </row>
    <row r="716" spans="1:1" x14ac:dyDescent="0.15">
      <c r="A716" s="2"/>
    </row>
    <row r="717" spans="1:1" x14ac:dyDescent="0.15">
      <c r="A717" s="2"/>
    </row>
    <row r="718" spans="1:1" x14ac:dyDescent="0.15">
      <c r="A718" s="2"/>
    </row>
    <row r="719" spans="1:1" x14ac:dyDescent="0.15">
      <c r="A719" s="2"/>
    </row>
    <row r="720" spans="1:1" x14ac:dyDescent="0.15">
      <c r="A720" s="2"/>
    </row>
    <row r="721" spans="1:1" x14ac:dyDescent="0.15">
      <c r="A721" s="2"/>
    </row>
    <row r="722" spans="1:1" x14ac:dyDescent="0.15">
      <c r="A722" s="2"/>
    </row>
    <row r="723" spans="1:1" x14ac:dyDescent="0.15">
      <c r="A723" s="2"/>
    </row>
    <row r="724" spans="1:1" x14ac:dyDescent="0.15">
      <c r="A724" s="2"/>
    </row>
    <row r="725" spans="1:1" x14ac:dyDescent="0.15">
      <c r="A725" s="2"/>
    </row>
    <row r="726" spans="1:1" x14ac:dyDescent="0.15">
      <c r="A726" s="2"/>
    </row>
    <row r="727" spans="1:1" x14ac:dyDescent="0.15">
      <c r="A727" s="2"/>
    </row>
    <row r="728" spans="1:1" x14ac:dyDescent="0.15">
      <c r="A728" s="2"/>
    </row>
    <row r="729" spans="1:1" x14ac:dyDescent="0.15">
      <c r="A729" s="2"/>
    </row>
    <row r="730" spans="1:1" x14ac:dyDescent="0.15">
      <c r="A730" s="2"/>
    </row>
    <row r="731" spans="1:1" x14ac:dyDescent="0.15">
      <c r="A731" s="2"/>
    </row>
    <row r="732" spans="1:1" x14ac:dyDescent="0.15">
      <c r="A732" s="2"/>
    </row>
    <row r="733" spans="1:1" x14ac:dyDescent="0.15">
      <c r="A733" s="2"/>
    </row>
    <row r="734" spans="1:1" x14ac:dyDescent="0.15">
      <c r="A734" s="2"/>
    </row>
    <row r="735" spans="1:1" x14ac:dyDescent="0.15">
      <c r="A735" s="2"/>
    </row>
    <row r="736" spans="1:1" x14ac:dyDescent="0.15">
      <c r="A736" s="2"/>
    </row>
    <row r="737" spans="1:1" x14ac:dyDescent="0.15">
      <c r="A737" s="2"/>
    </row>
    <row r="738" spans="1:1" x14ac:dyDescent="0.15">
      <c r="A738" s="2"/>
    </row>
    <row r="739" spans="1:1" x14ac:dyDescent="0.15">
      <c r="A739" s="2"/>
    </row>
    <row r="740" spans="1:1" x14ac:dyDescent="0.15">
      <c r="A740" s="2"/>
    </row>
    <row r="741" spans="1:1" x14ac:dyDescent="0.15">
      <c r="A741" s="2"/>
    </row>
    <row r="742" spans="1:1" x14ac:dyDescent="0.15">
      <c r="A742" s="2"/>
    </row>
    <row r="743" spans="1:1" x14ac:dyDescent="0.15">
      <c r="A743" s="2"/>
    </row>
    <row r="744" spans="1:1" x14ac:dyDescent="0.15">
      <c r="A744" s="2"/>
    </row>
    <row r="745" spans="1:1" x14ac:dyDescent="0.15">
      <c r="A745" s="2"/>
    </row>
    <row r="746" spans="1:1" x14ac:dyDescent="0.15">
      <c r="A746" s="2"/>
    </row>
    <row r="747" spans="1:1" x14ac:dyDescent="0.15">
      <c r="A747" s="2"/>
    </row>
    <row r="748" spans="1:1" x14ac:dyDescent="0.15">
      <c r="A748" s="2"/>
    </row>
    <row r="749" spans="1:1" x14ac:dyDescent="0.15">
      <c r="A749" s="2"/>
    </row>
    <row r="750" spans="1:1" x14ac:dyDescent="0.15">
      <c r="A750" s="2"/>
    </row>
    <row r="751" spans="1:1" x14ac:dyDescent="0.15">
      <c r="A751" s="2"/>
    </row>
    <row r="752" spans="1:1" x14ac:dyDescent="0.15">
      <c r="A752" s="2"/>
    </row>
    <row r="753" spans="1:1" x14ac:dyDescent="0.15">
      <c r="A753" s="2"/>
    </row>
    <row r="754" spans="1:1" x14ac:dyDescent="0.15">
      <c r="A754" s="2"/>
    </row>
    <row r="755" spans="1:1" x14ac:dyDescent="0.15">
      <c r="A755" s="2"/>
    </row>
    <row r="756" spans="1:1" x14ac:dyDescent="0.15">
      <c r="A756" s="2"/>
    </row>
    <row r="757" spans="1:1" x14ac:dyDescent="0.15">
      <c r="A757" s="2"/>
    </row>
    <row r="758" spans="1:1" x14ac:dyDescent="0.15">
      <c r="A758" s="2"/>
    </row>
    <row r="759" spans="1:1" x14ac:dyDescent="0.15">
      <c r="A759" s="2"/>
    </row>
    <row r="760" spans="1:1" x14ac:dyDescent="0.15">
      <c r="A760" s="2"/>
    </row>
    <row r="761" spans="1:1" x14ac:dyDescent="0.15">
      <c r="A761" s="2"/>
    </row>
    <row r="762" spans="1:1" x14ac:dyDescent="0.15">
      <c r="A762" s="2"/>
    </row>
    <row r="763" spans="1:1" x14ac:dyDescent="0.15">
      <c r="A763" s="2"/>
    </row>
    <row r="764" spans="1:1" x14ac:dyDescent="0.15">
      <c r="A764" s="2"/>
    </row>
    <row r="765" spans="1:1" x14ac:dyDescent="0.15">
      <c r="A765" s="2"/>
    </row>
    <row r="766" spans="1:1" x14ac:dyDescent="0.15">
      <c r="A766" s="2"/>
    </row>
    <row r="767" spans="1:1" x14ac:dyDescent="0.15">
      <c r="A767" s="2"/>
    </row>
    <row r="768" spans="1:1" x14ac:dyDescent="0.15">
      <c r="A768" s="2"/>
    </row>
    <row r="769" spans="1:1" x14ac:dyDescent="0.15">
      <c r="A769" s="2"/>
    </row>
    <row r="770" spans="1:1" x14ac:dyDescent="0.15">
      <c r="A770" s="2"/>
    </row>
    <row r="771" spans="1:1" x14ac:dyDescent="0.15">
      <c r="A771" s="2"/>
    </row>
    <row r="772" spans="1:1" x14ac:dyDescent="0.15">
      <c r="A772" s="2"/>
    </row>
    <row r="773" spans="1:1" x14ac:dyDescent="0.15">
      <c r="A773" s="2"/>
    </row>
    <row r="774" spans="1:1" x14ac:dyDescent="0.15">
      <c r="A774" s="2"/>
    </row>
    <row r="775" spans="1:1" x14ac:dyDescent="0.15">
      <c r="A775" s="2"/>
    </row>
    <row r="776" spans="1:1" x14ac:dyDescent="0.15">
      <c r="A776" s="2"/>
    </row>
    <row r="777" spans="1:1" x14ac:dyDescent="0.15">
      <c r="A777" s="2"/>
    </row>
    <row r="778" spans="1:1" x14ac:dyDescent="0.15">
      <c r="A778" s="2"/>
    </row>
    <row r="779" spans="1:1" x14ac:dyDescent="0.15">
      <c r="A779" s="2"/>
    </row>
    <row r="780" spans="1:1" x14ac:dyDescent="0.15">
      <c r="A780" s="2"/>
    </row>
    <row r="781" spans="1:1" x14ac:dyDescent="0.15">
      <c r="A781" s="2"/>
    </row>
    <row r="782" spans="1:1" x14ac:dyDescent="0.15">
      <c r="A782" s="2"/>
    </row>
    <row r="783" spans="1:1" x14ac:dyDescent="0.15">
      <c r="A783" s="2"/>
    </row>
    <row r="784" spans="1:1" x14ac:dyDescent="0.15">
      <c r="A784" s="2"/>
    </row>
    <row r="785" spans="1:1" x14ac:dyDescent="0.15">
      <c r="A785" s="2"/>
    </row>
    <row r="786" spans="1:1" x14ac:dyDescent="0.15">
      <c r="A786" s="2"/>
    </row>
    <row r="787" spans="1:1" x14ac:dyDescent="0.15">
      <c r="A787" s="2"/>
    </row>
    <row r="788" spans="1:1" x14ac:dyDescent="0.15">
      <c r="A788" s="2"/>
    </row>
    <row r="789" spans="1:1" x14ac:dyDescent="0.15">
      <c r="A789" s="2"/>
    </row>
    <row r="790" spans="1:1" x14ac:dyDescent="0.15">
      <c r="A790" s="2"/>
    </row>
    <row r="791" spans="1:1" x14ac:dyDescent="0.15">
      <c r="A791" s="2"/>
    </row>
    <row r="792" spans="1:1" x14ac:dyDescent="0.15">
      <c r="A792" s="2"/>
    </row>
    <row r="793" spans="1:1" x14ac:dyDescent="0.15">
      <c r="A793" s="2"/>
    </row>
    <row r="794" spans="1:1" x14ac:dyDescent="0.15">
      <c r="A794" s="2"/>
    </row>
    <row r="795" spans="1:1" x14ac:dyDescent="0.15">
      <c r="A795" s="2"/>
    </row>
    <row r="796" spans="1:1" x14ac:dyDescent="0.15">
      <c r="A796" s="2"/>
    </row>
    <row r="797" spans="1:1" x14ac:dyDescent="0.15">
      <c r="A797" s="2"/>
    </row>
    <row r="798" spans="1:1" x14ac:dyDescent="0.15">
      <c r="A798" s="2"/>
    </row>
    <row r="799" spans="1:1" x14ac:dyDescent="0.15">
      <c r="A799" s="2"/>
    </row>
    <row r="800" spans="1:1" x14ac:dyDescent="0.15">
      <c r="A800" s="2"/>
    </row>
    <row r="801" spans="1:1" x14ac:dyDescent="0.15">
      <c r="A801" s="2"/>
    </row>
    <row r="802" spans="1:1" x14ac:dyDescent="0.15">
      <c r="A802" s="2"/>
    </row>
    <row r="803" spans="1:1" x14ac:dyDescent="0.15">
      <c r="A803" s="2"/>
    </row>
    <row r="804" spans="1:1" x14ac:dyDescent="0.15">
      <c r="A804" s="2"/>
    </row>
    <row r="805" spans="1:1" x14ac:dyDescent="0.15">
      <c r="A805" s="2"/>
    </row>
    <row r="806" spans="1:1" x14ac:dyDescent="0.15">
      <c r="A806" s="2"/>
    </row>
    <row r="807" spans="1:1" x14ac:dyDescent="0.15">
      <c r="A807" s="2"/>
    </row>
    <row r="808" spans="1:1" x14ac:dyDescent="0.15">
      <c r="A808" s="2"/>
    </row>
    <row r="809" spans="1:1" x14ac:dyDescent="0.15">
      <c r="A809" s="2"/>
    </row>
    <row r="810" spans="1:1" x14ac:dyDescent="0.15">
      <c r="A810" s="2"/>
    </row>
    <row r="811" spans="1:1" x14ac:dyDescent="0.15">
      <c r="A811" s="2"/>
    </row>
    <row r="812" spans="1:1" x14ac:dyDescent="0.15">
      <c r="A812" s="2"/>
    </row>
    <row r="813" spans="1:1" x14ac:dyDescent="0.15">
      <c r="A813" s="2"/>
    </row>
    <row r="814" spans="1:1" x14ac:dyDescent="0.15">
      <c r="A814" s="2"/>
    </row>
    <row r="815" spans="1:1" x14ac:dyDescent="0.15">
      <c r="A815" s="2"/>
    </row>
    <row r="816" spans="1:1" x14ac:dyDescent="0.15">
      <c r="A816" s="2"/>
    </row>
    <row r="817" spans="1:1" x14ac:dyDescent="0.15">
      <c r="A817" s="2"/>
    </row>
    <row r="818" spans="1:1" x14ac:dyDescent="0.15">
      <c r="A818" s="2"/>
    </row>
    <row r="819" spans="1:1" x14ac:dyDescent="0.15">
      <c r="A819" s="2"/>
    </row>
    <row r="820" spans="1:1" x14ac:dyDescent="0.15">
      <c r="A820" s="2"/>
    </row>
    <row r="821" spans="1:1" x14ac:dyDescent="0.15">
      <c r="A821" s="2"/>
    </row>
    <row r="822" spans="1:1" x14ac:dyDescent="0.15">
      <c r="A822" s="2"/>
    </row>
    <row r="823" spans="1:1" x14ac:dyDescent="0.15">
      <c r="A823" s="2"/>
    </row>
    <row r="824" spans="1:1" x14ac:dyDescent="0.15">
      <c r="A824" s="2"/>
    </row>
    <row r="825" spans="1:1" x14ac:dyDescent="0.15">
      <c r="A825" s="2"/>
    </row>
    <row r="826" spans="1:1" x14ac:dyDescent="0.15">
      <c r="A826" s="2"/>
    </row>
    <row r="827" spans="1:1" x14ac:dyDescent="0.15">
      <c r="A827" s="2"/>
    </row>
  </sheetData>
  <sheetProtection algorithmName="SHA-512" hashValue="RVwpFa8xV6IRIp7ytY1vdz1MWcwb5KRwtKELYUrqLbocaOIfAVE/5o6t5zqXjqbjEtKkC7NB88KbM6WpeosK1g==" saltValue="PMLNkx34fy6amYhxVLeyGg==" spinCount="100000" sheet="1" objects="1" scenarios="1"/>
  <mergeCells count="8">
    <mergeCell ref="A51:S51"/>
    <mergeCell ref="A2:S2"/>
    <mergeCell ref="A1:S1"/>
    <mergeCell ref="B3:C3"/>
    <mergeCell ref="E3:G3"/>
    <mergeCell ref="I3:K3"/>
    <mergeCell ref="M3:O3"/>
    <mergeCell ref="Q3:S3"/>
  </mergeCells>
  <conditionalFormatting sqref="G9:G13">
    <cfRule type="cellIs" dxfId="55" priority="24" operator="lessThanOrEqual">
      <formula>-0.05</formula>
    </cfRule>
  </conditionalFormatting>
  <conditionalFormatting sqref="G9:G14">
    <cfRule type="cellIs" dxfId="54" priority="22" operator="greaterThanOrEqual">
      <formula>0.05</formula>
    </cfRule>
  </conditionalFormatting>
  <conditionalFormatting sqref="G14">
    <cfRule type="cellIs" dxfId="53" priority="23" operator="greaterThanOrEqual">
      <formula>#REF!+0.05</formula>
    </cfRule>
    <cfRule type="cellIs" dxfId="52" priority="21" operator="lessThanOrEqual">
      <formula>-0.05</formula>
    </cfRule>
  </conditionalFormatting>
  <conditionalFormatting sqref="G19:G29">
    <cfRule type="cellIs" dxfId="51" priority="20" operator="greaterThanOrEqual">
      <formula>0.05</formula>
    </cfRule>
    <cfRule type="cellIs" dxfId="50" priority="19" operator="lessThanOrEqual">
      <formula>-0.05</formula>
    </cfRule>
  </conditionalFormatting>
  <conditionalFormatting sqref="G34:G44">
    <cfRule type="cellIs" dxfId="49" priority="17" operator="lessThanOrEqual">
      <formula>-0.05</formula>
    </cfRule>
    <cfRule type="cellIs" dxfId="48" priority="18" operator="greaterThanOrEqual">
      <formula>0.05</formula>
    </cfRule>
  </conditionalFormatting>
  <conditionalFormatting sqref="K9:K13">
    <cfRule type="cellIs" dxfId="47" priority="32" operator="lessThanOrEqual">
      <formula>-0.05</formula>
    </cfRule>
  </conditionalFormatting>
  <conditionalFormatting sqref="K9:K14">
    <cfRule type="cellIs" dxfId="46" priority="30" operator="greaterThanOrEqual">
      <formula>0.05</formula>
    </cfRule>
  </conditionalFormatting>
  <conditionalFormatting sqref="K14">
    <cfRule type="cellIs" dxfId="45" priority="29" operator="lessThanOrEqual">
      <formula>-0.05</formula>
    </cfRule>
    <cfRule type="cellIs" dxfId="44" priority="31" operator="greaterThanOrEqual">
      <formula>#REF!+0.05</formula>
    </cfRule>
  </conditionalFormatting>
  <conditionalFormatting sqref="K19:K29">
    <cfRule type="cellIs" dxfId="43" priority="27" operator="lessThanOrEqual">
      <formula>-0.05</formula>
    </cfRule>
    <cfRule type="cellIs" dxfId="42" priority="28" operator="greaterThanOrEqual">
      <formula>0.05</formula>
    </cfRule>
  </conditionalFormatting>
  <conditionalFormatting sqref="K34:K44">
    <cfRule type="cellIs" dxfId="41" priority="25" operator="lessThanOrEqual">
      <formula>-0.05</formula>
    </cfRule>
    <cfRule type="cellIs" dxfId="40" priority="26" operator="greaterThanOrEqual">
      <formula>0.05</formula>
    </cfRule>
  </conditionalFormatting>
  <conditionalFormatting sqref="O9:O13">
    <cfRule type="cellIs" dxfId="39" priority="16" operator="lessThanOrEqual">
      <formula>-0.05</formula>
    </cfRule>
  </conditionalFormatting>
  <conditionalFormatting sqref="O9:O14">
    <cfRule type="cellIs" dxfId="38" priority="14" operator="greaterThanOrEqual">
      <formula>0.05</formula>
    </cfRule>
  </conditionalFormatting>
  <conditionalFormatting sqref="O14">
    <cfRule type="cellIs" dxfId="37" priority="13" operator="lessThanOrEqual">
      <formula>-0.05</formula>
    </cfRule>
    <cfRule type="cellIs" dxfId="36" priority="15" operator="greaterThanOrEqual">
      <formula>#REF!+0.05</formula>
    </cfRule>
  </conditionalFormatting>
  <conditionalFormatting sqref="O19:O29">
    <cfRule type="cellIs" dxfId="35" priority="8" operator="greaterThanOrEqual">
      <formula>0.05</formula>
    </cfRule>
    <cfRule type="cellIs" dxfId="34" priority="7" operator="lessThanOrEqual">
      <formula>-0.05</formula>
    </cfRule>
  </conditionalFormatting>
  <conditionalFormatting sqref="O34:O44">
    <cfRule type="cellIs" dxfId="33" priority="6" operator="greaterThanOrEqual">
      <formula>0.05</formula>
    </cfRule>
    <cfRule type="cellIs" dxfId="32" priority="5" operator="lessThanOrEqual">
      <formula>-0.05</formula>
    </cfRule>
  </conditionalFormatting>
  <conditionalFormatting sqref="S9:S13">
    <cfRule type="cellIs" dxfId="31" priority="12" operator="lessThanOrEqual">
      <formula>-0.05</formula>
    </cfRule>
  </conditionalFormatting>
  <conditionalFormatting sqref="S9:S14">
    <cfRule type="cellIs" dxfId="30" priority="10" operator="greaterThanOrEqual">
      <formula>0.05</formula>
    </cfRule>
  </conditionalFormatting>
  <conditionalFormatting sqref="S14">
    <cfRule type="cellIs" dxfId="29" priority="11" operator="greaterThanOrEqual">
      <formula>#REF!+0.05</formula>
    </cfRule>
    <cfRule type="cellIs" dxfId="28" priority="9" operator="lessThanOrEqual">
      <formula>-0.05</formula>
    </cfRule>
  </conditionalFormatting>
  <conditionalFormatting sqref="S19:S29">
    <cfRule type="cellIs" dxfId="27" priority="4" operator="greaterThanOrEqual">
      <formula>0.05</formula>
    </cfRule>
    <cfRule type="cellIs" dxfId="26" priority="3" operator="lessThanOrEqual">
      <formula>-0.05</formula>
    </cfRule>
  </conditionalFormatting>
  <conditionalFormatting sqref="S34:S44">
    <cfRule type="cellIs" dxfId="25" priority="2" operator="greaterThanOrEqual">
      <formula>0.05</formula>
    </cfRule>
    <cfRule type="cellIs" dxfId="24" priority="1" operator="lessThanOrEqual">
      <formula>-0.05</formula>
    </cfRule>
  </conditionalFormatting>
  <hyperlinks>
    <hyperlink ref="B3:C3" location="'Museum Results'!A1" display="Back to Museum Results Tab" xr:uid="{EDD28D89-BDBB-604F-AAFE-6735A9D9D045}"/>
    <hyperlink ref="A51" r:id="rId1" location="page/11" display="Find out more about the four layers of data included in your enrollment at no additional cost" xr:uid="{1A4CB60A-9F8F-6941-8581-655483E05378}"/>
    <hyperlink ref="A51:G51" r:id="rId2" location="page/8" display="Find out more about the layers of data included in your enrollment at no additional cost" xr:uid="{4E919B78-898C-FD4E-9225-8D96412EF69D}"/>
    <hyperlink ref="A51:J51" r:id="rId3" location="page/24" display="Find out more about the Additional Survey Link Add-On" xr:uid="{38549F28-D54E-CC4F-812D-D92766130BCE}"/>
    <hyperlink ref="A51:S51" r:id="rId4" location="page/28" display="Find out more about the Audience Comparison (Cross-Tab) Add-On" xr:uid="{23B23867-2E04-4045-BE2F-B072470EEA05}"/>
  </hyperlinks>
  <pageMargins left="0.75" right="0.75" top="1" bottom="1" header="0.5" footer="0.5"/>
  <pageSetup orientation="portrait" horizontalDpi="0" verticalDpi="0" r:id="rId5"/>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DB5EE-4E0F-2342-99ED-CC4A916918DE}">
  <sheetPr codeName="Sheet13">
    <tabColor theme="3"/>
  </sheetPr>
  <dimension ref="A1:S25"/>
  <sheetViews>
    <sheetView zoomScaleNormal="100" workbookViewId="0">
      <pane ySplit="3" topLeftCell="A4" activePane="bottomLeft" state="frozen"/>
      <selection activeCell="X74" sqref="X74"/>
      <selection pane="bottomLeft" activeCell="R4" sqref="R4"/>
    </sheetView>
  </sheetViews>
  <sheetFormatPr baseColWidth="10" defaultRowHeight="16" customHeight="1" x14ac:dyDescent="0.2"/>
  <cols>
    <col min="1" max="1" width="11" bestFit="1" customWidth="1"/>
    <col min="2" max="2" width="12.1640625" bestFit="1" customWidth="1"/>
    <col min="5" max="5" width="12.33203125" bestFit="1" customWidth="1"/>
    <col min="7" max="7" width="11" bestFit="1" customWidth="1"/>
    <col min="8" max="8" width="15.33203125" bestFit="1" customWidth="1"/>
    <col min="11" max="14" width="14.1640625" bestFit="1" customWidth="1"/>
    <col min="15" max="15" width="26.33203125" customWidth="1"/>
  </cols>
  <sheetData>
    <row r="1" spans="1:15" ht="50" customHeight="1" x14ac:dyDescent="0.2">
      <c r="A1" s="96" t="s">
        <v>44</v>
      </c>
      <c r="B1" s="96"/>
      <c r="C1" s="96"/>
      <c r="D1" s="96"/>
      <c r="E1" s="96"/>
      <c r="F1" s="96"/>
      <c r="G1" s="96"/>
      <c r="H1" s="96"/>
      <c r="I1" s="96"/>
      <c r="J1" s="96"/>
      <c r="K1" s="96"/>
      <c r="L1" s="96"/>
      <c r="M1" s="96"/>
      <c r="N1" s="96"/>
      <c r="O1" s="96"/>
    </row>
    <row r="2" spans="1:15" ht="35" customHeight="1" x14ac:dyDescent="0.2">
      <c r="A2" s="97" t="s">
        <v>96</v>
      </c>
      <c r="B2" s="97"/>
      <c r="C2" s="97"/>
      <c r="D2" s="97"/>
      <c r="E2" s="97"/>
      <c r="F2" s="97"/>
      <c r="G2" s="97"/>
      <c r="H2" s="97"/>
      <c r="I2" s="97"/>
      <c r="J2" s="97"/>
      <c r="K2" s="97"/>
      <c r="L2" s="97"/>
      <c r="M2" s="97"/>
      <c r="N2" s="97"/>
      <c r="O2" s="97"/>
    </row>
    <row r="3" spans="1:15" s="37" customFormat="1" ht="55" customHeight="1" x14ac:dyDescent="0.15">
      <c r="A3" s="58" t="s">
        <v>53</v>
      </c>
      <c r="B3" s="58" t="s">
        <v>54</v>
      </c>
      <c r="C3" s="58" t="s">
        <v>55</v>
      </c>
      <c r="D3" s="58" t="s">
        <v>56</v>
      </c>
      <c r="E3" s="58" t="s">
        <v>57</v>
      </c>
      <c r="F3" s="58" t="s">
        <v>58</v>
      </c>
      <c r="G3" s="58" t="s">
        <v>59</v>
      </c>
      <c r="H3" s="58" t="s">
        <v>60</v>
      </c>
      <c r="I3" s="58" t="s">
        <v>61</v>
      </c>
      <c r="J3" s="58" t="s">
        <v>62</v>
      </c>
      <c r="K3" s="58" t="s">
        <v>67</v>
      </c>
      <c r="L3" s="58" t="s">
        <v>69</v>
      </c>
      <c r="M3" s="58" t="s">
        <v>68</v>
      </c>
      <c r="N3" s="58" t="s">
        <v>70</v>
      </c>
      <c r="O3" s="58" t="s">
        <v>107</v>
      </c>
    </row>
    <row r="4" spans="1:15" s="20" customFormat="1" ht="16" customHeight="1" x14ac:dyDescent="0.15">
      <c r="A4" s="20">
        <v>45612</v>
      </c>
      <c r="B4" s="42">
        <v>46079.246724537035</v>
      </c>
      <c r="C4" s="20" t="s">
        <v>63</v>
      </c>
      <c r="D4" s="20" t="s">
        <v>64</v>
      </c>
      <c r="F4" s="20" t="s">
        <v>166</v>
      </c>
      <c r="H4" s="20" t="s">
        <v>71</v>
      </c>
      <c r="I4" s="20" t="s">
        <v>71</v>
      </c>
      <c r="J4" s="20" t="s">
        <v>65</v>
      </c>
      <c r="K4" s="20" t="s">
        <v>35</v>
      </c>
      <c r="N4" s="20" t="s">
        <v>37</v>
      </c>
    </row>
    <row r="5" spans="1:15" s="20" customFormat="1" ht="16" customHeight="1" x14ac:dyDescent="0.15">
      <c r="A5" s="20">
        <v>45613</v>
      </c>
      <c r="B5" s="42">
        <v>46079.248668981483</v>
      </c>
      <c r="C5" s="20" t="s">
        <v>63</v>
      </c>
      <c r="D5" s="20" t="s">
        <v>64</v>
      </c>
      <c r="H5" s="20" t="s">
        <v>71</v>
      </c>
      <c r="I5" s="20" t="s">
        <v>71</v>
      </c>
      <c r="J5" s="20" t="s">
        <v>65</v>
      </c>
      <c r="K5" s="20" t="s">
        <v>35</v>
      </c>
      <c r="L5" s="20" t="s">
        <v>35</v>
      </c>
    </row>
    <row r="6" spans="1:15" s="20" customFormat="1" ht="16" customHeight="1" x14ac:dyDescent="0.15">
      <c r="A6" s="20">
        <v>45614</v>
      </c>
      <c r="B6" s="42">
        <v>46079.25277777778</v>
      </c>
      <c r="C6" s="20" t="s">
        <v>63</v>
      </c>
      <c r="D6" s="20" t="s">
        <v>64</v>
      </c>
      <c r="E6" s="20" t="s">
        <v>157</v>
      </c>
      <c r="F6" s="20" t="s">
        <v>166</v>
      </c>
      <c r="G6" s="20">
        <v>98108</v>
      </c>
      <c r="H6" s="20" t="s">
        <v>106</v>
      </c>
      <c r="I6" s="20" t="s">
        <v>71</v>
      </c>
      <c r="J6" s="20" t="s">
        <v>65</v>
      </c>
      <c r="K6" s="20" t="s">
        <v>35</v>
      </c>
    </row>
    <row r="7" spans="1:15" s="20" customFormat="1" ht="16" customHeight="1" x14ac:dyDescent="0.15">
      <c r="A7" s="20">
        <v>45615</v>
      </c>
      <c r="B7" s="42">
        <v>46079.250833333332</v>
      </c>
      <c r="C7" s="20" t="s">
        <v>63</v>
      </c>
      <c r="D7" s="20" t="s">
        <v>64</v>
      </c>
      <c r="H7" s="20" t="s">
        <v>71</v>
      </c>
      <c r="I7" s="20" t="s">
        <v>71</v>
      </c>
      <c r="J7" s="20" t="s">
        <v>65</v>
      </c>
      <c r="K7" s="20" t="s">
        <v>35</v>
      </c>
      <c r="M7" s="20" t="s">
        <v>36</v>
      </c>
    </row>
    <row r="8" spans="1:15" s="20" customFormat="1" ht="22" customHeight="1" x14ac:dyDescent="0.15">
      <c r="A8" s="20">
        <v>45616</v>
      </c>
      <c r="B8" s="42">
        <v>46079.249513888892</v>
      </c>
      <c r="C8" s="20" t="s">
        <v>63</v>
      </c>
      <c r="D8" s="20" t="s">
        <v>64</v>
      </c>
      <c r="E8" s="20" t="s">
        <v>174</v>
      </c>
      <c r="F8" s="20" t="s">
        <v>166</v>
      </c>
      <c r="G8" s="20">
        <v>98005</v>
      </c>
      <c r="H8" s="20" t="s">
        <v>106</v>
      </c>
      <c r="I8" s="20" t="s">
        <v>71</v>
      </c>
      <c r="J8" s="20" t="s">
        <v>65</v>
      </c>
      <c r="K8" s="20" t="s">
        <v>35</v>
      </c>
      <c r="L8" s="20" t="s">
        <v>35</v>
      </c>
      <c r="M8" s="20" t="s">
        <v>36</v>
      </c>
      <c r="O8" s="64" t="s">
        <v>102</v>
      </c>
    </row>
    <row r="9" spans="1:15" s="20" customFormat="1" ht="16" customHeight="1" x14ac:dyDescent="0.15">
      <c r="A9" s="20">
        <v>45617</v>
      </c>
      <c r="B9" s="42">
        <v>46079.248124999998</v>
      </c>
      <c r="C9" s="20" t="s">
        <v>63</v>
      </c>
      <c r="D9" s="20" t="s">
        <v>64</v>
      </c>
      <c r="E9" s="20" t="s">
        <v>157</v>
      </c>
      <c r="F9" s="20" t="s">
        <v>166</v>
      </c>
      <c r="G9" s="20">
        <v>98134</v>
      </c>
      <c r="H9" s="20" t="s">
        <v>71</v>
      </c>
      <c r="I9" s="20" t="s">
        <v>71</v>
      </c>
      <c r="J9" s="20" t="s">
        <v>65</v>
      </c>
      <c r="K9" s="20" t="s">
        <v>35</v>
      </c>
    </row>
    <row r="10" spans="1:15" s="20" customFormat="1" ht="16" customHeight="1" x14ac:dyDescent="0.15">
      <c r="A10" s="20">
        <v>45618</v>
      </c>
      <c r="B10" s="42">
        <v>46079.247789351852</v>
      </c>
      <c r="C10" s="20" t="s">
        <v>63</v>
      </c>
      <c r="D10" s="20" t="s">
        <v>64</v>
      </c>
      <c r="E10" s="20" t="s">
        <v>177</v>
      </c>
      <c r="F10" s="20" t="s">
        <v>168</v>
      </c>
      <c r="G10" s="20">
        <v>97333</v>
      </c>
      <c r="H10" s="20" t="s">
        <v>71</v>
      </c>
      <c r="I10" s="20" t="s">
        <v>71</v>
      </c>
      <c r="J10" s="20" t="s">
        <v>65</v>
      </c>
      <c r="K10" s="20" t="s">
        <v>35</v>
      </c>
      <c r="L10" s="20" t="s">
        <v>35</v>
      </c>
    </row>
    <row r="11" spans="1:15" s="20" customFormat="1" ht="23" customHeight="1" x14ac:dyDescent="0.15">
      <c r="A11" s="20">
        <v>45619</v>
      </c>
      <c r="B11" s="42">
        <v>46079.25309027778</v>
      </c>
      <c r="C11" s="20" t="s">
        <v>63</v>
      </c>
      <c r="D11" s="20" t="s">
        <v>64</v>
      </c>
      <c r="E11" s="20" t="s">
        <v>175</v>
      </c>
      <c r="F11" s="20" t="s">
        <v>166</v>
      </c>
      <c r="G11" s="20">
        <v>98029</v>
      </c>
      <c r="H11" s="20" t="s">
        <v>106</v>
      </c>
      <c r="I11" s="20" t="s">
        <v>71</v>
      </c>
      <c r="J11" s="20" t="s">
        <v>65</v>
      </c>
      <c r="K11" s="20" t="s">
        <v>35</v>
      </c>
      <c r="O11" s="65" t="s">
        <v>103</v>
      </c>
    </row>
    <row r="12" spans="1:15" s="20" customFormat="1" ht="22" customHeight="1" x14ac:dyDescent="0.15">
      <c r="A12" s="20">
        <v>45620</v>
      </c>
      <c r="B12" s="42">
        <v>46079.246134259258</v>
      </c>
      <c r="C12" s="20" t="s">
        <v>63</v>
      </c>
      <c r="D12" s="20" t="s">
        <v>64</v>
      </c>
      <c r="E12" s="20" t="s">
        <v>176</v>
      </c>
      <c r="F12" s="20" t="s">
        <v>166</v>
      </c>
      <c r="G12" s="20">
        <v>98065</v>
      </c>
      <c r="H12" s="20" t="s">
        <v>106</v>
      </c>
      <c r="I12" s="20" t="s">
        <v>71</v>
      </c>
      <c r="J12" s="20" t="s">
        <v>65</v>
      </c>
      <c r="K12" s="20" t="s">
        <v>35</v>
      </c>
      <c r="L12" s="20" t="s">
        <v>35</v>
      </c>
      <c r="N12" s="20" t="s">
        <v>37</v>
      </c>
      <c r="O12" s="64" t="s">
        <v>105</v>
      </c>
    </row>
    <row r="13" spans="1:15" s="20" customFormat="1" ht="16" customHeight="1" x14ac:dyDescent="0.15">
      <c r="A13" s="20">
        <v>45621</v>
      </c>
      <c r="B13" s="42">
        <v>46079.252314814818</v>
      </c>
      <c r="C13" s="20" t="s">
        <v>63</v>
      </c>
      <c r="D13" s="20" t="s">
        <v>64</v>
      </c>
      <c r="E13" s="20" t="s">
        <v>157</v>
      </c>
      <c r="F13" s="20" t="s">
        <v>166</v>
      </c>
      <c r="G13" s="20">
        <v>98177</v>
      </c>
      <c r="H13" s="20" t="s">
        <v>71</v>
      </c>
      <c r="I13" s="20" t="s">
        <v>71</v>
      </c>
      <c r="J13" s="20" t="s">
        <v>65</v>
      </c>
      <c r="K13" s="20" t="s">
        <v>36</v>
      </c>
      <c r="M13" s="20" t="s">
        <v>36</v>
      </c>
    </row>
    <row r="14" spans="1:15" s="20" customFormat="1" ht="16" customHeight="1" x14ac:dyDescent="0.15">
      <c r="A14" s="20">
        <v>45622</v>
      </c>
      <c r="B14" s="42">
        <v>46079.267847222225</v>
      </c>
      <c r="C14" s="20" t="s">
        <v>63</v>
      </c>
      <c r="D14" s="20" t="s">
        <v>64</v>
      </c>
      <c r="E14" s="20" t="s">
        <v>167</v>
      </c>
      <c r="F14" s="20" t="s">
        <v>166</v>
      </c>
      <c r="G14" s="20">
        <v>98070</v>
      </c>
      <c r="H14" s="20" t="s">
        <v>71</v>
      </c>
      <c r="I14" s="20" t="s">
        <v>71</v>
      </c>
      <c r="J14" s="20" t="s">
        <v>65</v>
      </c>
      <c r="K14" s="20" t="s">
        <v>36</v>
      </c>
      <c r="L14" s="20" t="s">
        <v>35</v>
      </c>
      <c r="M14" s="20" t="s">
        <v>36</v>
      </c>
    </row>
    <row r="15" spans="1:15" s="20" customFormat="1" ht="23" customHeight="1" x14ac:dyDescent="0.15">
      <c r="A15" s="20">
        <v>45623</v>
      </c>
      <c r="B15" s="42">
        <v>46079.254004629627</v>
      </c>
      <c r="C15" s="20" t="s">
        <v>63</v>
      </c>
      <c r="D15" s="20" t="s">
        <v>64</v>
      </c>
      <c r="E15" s="20" t="s">
        <v>172</v>
      </c>
      <c r="F15" s="20" t="s">
        <v>171</v>
      </c>
      <c r="G15" s="20">
        <v>12158</v>
      </c>
      <c r="H15" s="20" t="s">
        <v>71</v>
      </c>
      <c r="I15" s="20" t="s">
        <v>71</v>
      </c>
      <c r="J15" s="20" t="s">
        <v>65</v>
      </c>
      <c r="K15" s="20" t="s">
        <v>36</v>
      </c>
      <c r="L15" s="20" t="s">
        <v>35</v>
      </c>
      <c r="O15" s="87" t="s">
        <v>173</v>
      </c>
    </row>
    <row r="16" spans="1:15" s="20" customFormat="1" ht="16" customHeight="1" x14ac:dyDescent="0.15">
      <c r="A16" s="20">
        <v>45624</v>
      </c>
      <c r="B16" s="42">
        <v>46079.242951388886</v>
      </c>
      <c r="C16" s="20" t="s">
        <v>66</v>
      </c>
      <c r="D16" s="20" t="s">
        <v>64</v>
      </c>
      <c r="E16" s="20" t="s">
        <v>157</v>
      </c>
      <c r="F16" s="20" t="s">
        <v>166</v>
      </c>
      <c r="G16" s="20">
        <v>98199</v>
      </c>
      <c r="H16" s="20" t="s">
        <v>106</v>
      </c>
      <c r="I16" s="20" t="s">
        <v>71</v>
      </c>
      <c r="J16" s="20" t="s">
        <v>65</v>
      </c>
      <c r="K16" s="20" t="s">
        <v>35</v>
      </c>
      <c r="L16" s="20" t="s">
        <v>35</v>
      </c>
      <c r="N16" s="20" t="s">
        <v>37</v>
      </c>
    </row>
    <row r="17" spans="1:19" s="20" customFormat="1" ht="16" customHeight="1" x14ac:dyDescent="0.15">
      <c r="A17" s="20">
        <v>45625</v>
      </c>
      <c r="B17" s="42">
        <v>46123.730624999997</v>
      </c>
      <c r="C17" s="20" t="s">
        <v>63</v>
      </c>
      <c r="D17" s="20" t="s">
        <v>64</v>
      </c>
      <c r="E17" s="20" t="s">
        <v>170</v>
      </c>
      <c r="F17" s="20" t="s">
        <v>169</v>
      </c>
      <c r="G17" s="20">
        <v>92104</v>
      </c>
      <c r="H17" s="20" t="s">
        <v>71</v>
      </c>
      <c r="I17" s="20" t="s">
        <v>71</v>
      </c>
      <c r="J17" s="20" t="s">
        <v>65</v>
      </c>
      <c r="K17" s="20" t="s">
        <v>37</v>
      </c>
      <c r="L17" s="20" t="s">
        <v>35</v>
      </c>
      <c r="N17" s="20" t="s">
        <v>37</v>
      </c>
    </row>
    <row r="25" spans="1:19" ht="50" customHeight="1" x14ac:dyDescent="0.2">
      <c r="A25" s="99" t="s">
        <v>185</v>
      </c>
      <c r="B25" s="99"/>
      <c r="C25" s="99"/>
      <c r="D25" s="99"/>
      <c r="E25" s="99"/>
      <c r="F25" s="99"/>
      <c r="G25" s="99"/>
      <c r="H25" s="99"/>
      <c r="I25" s="99"/>
      <c r="J25" s="99"/>
      <c r="K25" s="99"/>
      <c r="L25" s="99"/>
      <c r="M25" s="99"/>
      <c r="N25" s="99"/>
      <c r="O25" s="99"/>
      <c r="P25" s="89"/>
      <c r="Q25" s="89"/>
      <c r="R25" s="89"/>
      <c r="S25" s="89"/>
    </row>
  </sheetData>
  <sheetProtection algorithmName="SHA-512" hashValue="5x8Cd8LNPG+lcx5/BjYUs8y74l/wX+/UueGDnPBdbQl2AVymnayHDiiAygVeEk408qnYl4N/LHTQBzLGO9JHGw==" saltValue="hcgRBEP2gQbvLVGjmxzfRA==" spinCount="100000" sheet="1" objects="1" scenarios="1"/>
  <mergeCells count="3">
    <mergeCell ref="A2:O2"/>
    <mergeCell ref="A1:O1"/>
    <mergeCell ref="A25:O25"/>
  </mergeCells>
  <phoneticPr fontId="42" type="noConversion"/>
  <hyperlinks>
    <hyperlink ref="A25" r:id="rId1" location="page/11" display="Find out more about the four layers of data included in your enrollment at no additional cost" xr:uid="{603F1AA0-AD32-E946-A8AB-3ADEBD8A79F6}"/>
    <hyperlink ref="A25:G25" r:id="rId2" location="page/8" display="Find out more about the layers of data included in your enrollment at no additional cost" xr:uid="{A8B965FF-ED21-9F4D-A2D7-5A9308ACCABD}"/>
    <hyperlink ref="A25:J25" r:id="rId3" location="page/24" display="Find out more about the Additional Survey Link Add-On" xr:uid="{B40B5C28-0FA5-3749-926D-AF1125474F1F}"/>
    <hyperlink ref="A25:O25" r:id="rId4" location="page/40" display="Find out more about the Raw Data Spreadsheet Add-On" xr:uid="{DBD5BEA0-B093-E046-8303-9B1BC6EE8394}"/>
  </hyperlinks>
  <pageMargins left="0.7" right="0.7" top="0.75" bottom="0.75" header="0.3" footer="0.3"/>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4CA81-7847-9C4E-B1D7-E2F65B5A2864}">
  <sheetPr codeName="Sheet14">
    <tabColor theme="3"/>
  </sheetPr>
  <dimension ref="A1:L38"/>
  <sheetViews>
    <sheetView zoomScaleNormal="100" workbookViewId="0">
      <selection activeCell="O25" sqref="O25"/>
    </sheetView>
  </sheetViews>
  <sheetFormatPr baseColWidth="10" defaultRowHeight="15" x14ac:dyDescent="0.2"/>
  <cols>
    <col min="1" max="1" width="40.6640625" customWidth="1"/>
    <col min="2" max="3" width="9.1640625" customWidth="1"/>
    <col min="5" max="5" width="24.5" customWidth="1"/>
    <col min="6" max="6" width="7.83203125" customWidth="1"/>
    <col min="9" max="9" width="25.33203125" customWidth="1"/>
    <col min="10" max="10" width="6.6640625" customWidth="1"/>
    <col min="12" max="12" width="5.5" customWidth="1"/>
    <col min="13" max="13" width="4.6640625" customWidth="1"/>
  </cols>
  <sheetData>
    <row r="1" spans="1:11" ht="50" customHeight="1" x14ac:dyDescent="0.2">
      <c r="A1" s="96" t="s">
        <v>44</v>
      </c>
      <c r="B1" s="96"/>
      <c r="C1" s="96"/>
      <c r="D1" s="96"/>
      <c r="E1" s="96"/>
      <c r="F1" s="96"/>
      <c r="G1" s="96"/>
      <c r="H1" s="96"/>
      <c r="I1" s="96"/>
      <c r="J1" s="96"/>
      <c r="K1" s="96"/>
    </row>
    <row r="2" spans="1:11" ht="50" customHeight="1" x14ac:dyDescent="0.2">
      <c r="A2" s="97" t="s">
        <v>186</v>
      </c>
      <c r="B2" s="97"/>
      <c r="C2" s="97"/>
      <c r="D2" s="97"/>
      <c r="E2" s="97"/>
      <c r="F2" s="97"/>
      <c r="G2" s="97"/>
      <c r="H2" s="97"/>
      <c r="I2" s="97"/>
      <c r="J2" s="97"/>
      <c r="K2" s="97"/>
    </row>
    <row r="3" spans="1:11" ht="35" customHeight="1" x14ac:dyDescent="0.2">
      <c r="A3" s="38" t="str">
        <f>'Museum Results'!$E3&amp;" - ALL"</f>
        <v>Wilkening Pottery Museum - ALL</v>
      </c>
    </row>
    <row r="4" spans="1:11" x14ac:dyDescent="0.2">
      <c r="A4" s="3" t="str">
        <f>'Museum Results'!A4</f>
        <v>2026 Annual Survey of Museum-Goers</v>
      </c>
    </row>
    <row r="5" spans="1:11" x14ac:dyDescent="0.2">
      <c r="A5" s="41" t="s">
        <v>15</v>
      </c>
    </row>
    <row r="6" spans="1:11" ht="51" customHeight="1" x14ac:dyDescent="0.2">
      <c r="A6" s="3" t="s">
        <v>46</v>
      </c>
      <c r="B6" s="109" t="s">
        <v>95</v>
      </c>
      <c r="C6" s="109"/>
      <c r="E6" s="109" t="s">
        <v>89</v>
      </c>
      <c r="F6" s="109"/>
      <c r="G6" s="54"/>
      <c r="H6" s="54"/>
      <c r="I6" s="109" t="s">
        <v>90</v>
      </c>
      <c r="J6" s="109"/>
    </row>
    <row r="7" spans="1:11" ht="15" customHeight="1" x14ac:dyDescent="0.2">
      <c r="A7" s="4" t="s">
        <v>1</v>
      </c>
      <c r="B7" s="45" t="s">
        <v>2</v>
      </c>
      <c r="C7" s="46" t="s">
        <v>3</v>
      </c>
      <c r="E7" s="45" t="s">
        <v>2</v>
      </c>
      <c r="F7" s="46" t="s">
        <v>3</v>
      </c>
      <c r="G7" s="15" t="s">
        <v>8</v>
      </c>
      <c r="I7" s="45" t="s">
        <v>2</v>
      </c>
      <c r="J7" s="46" t="s">
        <v>3</v>
      </c>
      <c r="K7" s="15" t="s">
        <v>8</v>
      </c>
    </row>
    <row r="8" spans="1:11" ht="15" customHeight="1" x14ac:dyDescent="0.2">
      <c r="A8" s="5" t="s">
        <v>35</v>
      </c>
      <c r="B8" s="62">
        <v>0.79200000000000004</v>
      </c>
      <c r="C8" s="52">
        <v>696</v>
      </c>
      <c r="E8" s="61">
        <v>0.92900000000000005</v>
      </c>
      <c r="F8" s="53">
        <v>338</v>
      </c>
      <c r="G8" s="6">
        <f t="shared" ref="G8:G18" si="0">E8-$B8</f>
        <v>0.13700000000000001</v>
      </c>
      <c r="I8" s="61">
        <v>0.69499999999999995</v>
      </c>
      <c r="J8" s="53">
        <v>358</v>
      </c>
      <c r="K8" s="6">
        <f t="shared" ref="K8:K18" si="1">I8-$B8</f>
        <v>-9.7000000000000086E-2</v>
      </c>
    </row>
    <row r="9" spans="1:11" ht="15" customHeight="1" x14ac:dyDescent="0.2">
      <c r="A9" s="5" t="s">
        <v>36</v>
      </c>
      <c r="B9" s="62">
        <v>0.307</v>
      </c>
      <c r="C9" s="52">
        <v>270</v>
      </c>
      <c r="E9" s="60">
        <v>0.57399999999999995</v>
      </c>
      <c r="F9" s="59">
        <v>209</v>
      </c>
      <c r="G9" s="6">
        <f t="shared" si="0"/>
        <v>0.26699999999999996</v>
      </c>
      <c r="I9" s="60">
        <v>0.11799999999999999</v>
      </c>
      <c r="J9" s="59">
        <v>61</v>
      </c>
      <c r="K9" s="6">
        <f t="shared" si="1"/>
        <v>-0.189</v>
      </c>
    </row>
    <row r="10" spans="1:11" ht="15" customHeight="1" x14ac:dyDescent="0.2">
      <c r="A10" s="5" t="s">
        <v>37</v>
      </c>
      <c r="B10" s="62">
        <v>0.151</v>
      </c>
      <c r="C10" s="52">
        <v>133</v>
      </c>
      <c r="E10" s="60">
        <v>0.124</v>
      </c>
      <c r="F10" s="59">
        <v>45</v>
      </c>
      <c r="G10" s="6">
        <f t="shared" si="0"/>
        <v>-2.6999999999999996E-2</v>
      </c>
      <c r="I10" s="60">
        <v>0.17100000000000001</v>
      </c>
      <c r="J10" s="59">
        <v>88</v>
      </c>
      <c r="K10" s="6">
        <f t="shared" si="1"/>
        <v>2.0000000000000018E-2</v>
      </c>
    </row>
    <row r="11" spans="1:11" ht="15" customHeight="1" x14ac:dyDescent="0.2">
      <c r="A11" s="5" t="s">
        <v>38</v>
      </c>
      <c r="B11" s="62">
        <v>0.14599999999999999</v>
      </c>
      <c r="C11" s="52">
        <v>128</v>
      </c>
      <c r="E11" s="60">
        <v>0.13700000000000001</v>
      </c>
      <c r="F11" s="59">
        <v>50</v>
      </c>
      <c r="G11" s="6">
        <f t="shared" si="0"/>
        <v>-8.9999999999999802E-3</v>
      </c>
      <c r="I11" s="60">
        <v>0.151</v>
      </c>
      <c r="J11" s="59">
        <v>78</v>
      </c>
      <c r="K11" s="6">
        <f t="shared" si="1"/>
        <v>5.0000000000000044E-3</v>
      </c>
    </row>
    <row r="12" spans="1:11" ht="15" customHeight="1" x14ac:dyDescent="0.2">
      <c r="A12" s="5" t="s">
        <v>39</v>
      </c>
      <c r="B12" s="62">
        <v>3.0000000000000001E-3</v>
      </c>
      <c r="C12" s="52">
        <v>3</v>
      </c>
      <c r="E12" s="60">
        <v>5.0000000000000001E-3</v>
      </c>
      <c r="F12" s="59">
        <v>2</v>
      </c>
      <c r="G12" s="6">
        <f t="shared" si="0"/>
        <v>2E-3</v>
      </c>
      <c r="I12" s="60">
        <v>2E-3</v>
      </c>
      <c r="J12" s="59">
        <v>1</v>
      </c>
      <c r="K12" s="6">
        <f t="shared" si="1"/>
        <v>-1E-3</v>
      </c>
    </row>
    <row r="13" spans="1:11" ht="15" customHeight="1" x14ac:dyDescent="0.2">
      <c r="A13" s="5" t="s">
        <v>40</v>
      </c>
      <c r="B13" s="62">
        <v>1.9E-2</v>
      </c>
      <c r="C13" s="52">
        <v>17</v>
      </c>
      <c r="E13" s="60">
        <v>1.4E-2</v>
      </c>
      <c r="F13" s="59">
        <v>5</v>
      </c>
      <c r="G13" s="6">
        <f t="shared" si="0"/>
        <v>-4.9999999999999992E-3</v>
      </c>
      <c r="I13" s="60">
        <v>2.3E-2</v>
      </c>
      <c r="J13" s="59">
        <v>12</v>
      </c>
      <c r="K13" s="6">
        <f t="shared" si="1"/>
        <v>4.0000000000000001E-3</v>
      </c>
    </row>
    <row r="14" spans="1:11" x14ac:dyDescent="0.2">
      <c r="A14" s="5" t="s">
        <v>41</v>
      </c>
      <c r="B14" s="62">
        <v>1.2999999999999999E-2</v>
      </c>
      <c r="C14" s="52">
        <v>11</v>
      </c>
      <c r="E14" s="60">
        <v>1.9E-2</v>
      </c>
      <c r="F14" s="59">
        <v>7</v>
      </c>
      <c r="G14" s="6">
        <f t="shared" si="0"/>
        <v>6.0000000000000001E-3</v>
      </c>
      <c r="I14" s="60">
        <v>8.0000000000000002E-3</v>
      </c>
      <c r="J14" s="59">
        <v>4</v>
      </c>
      <c r="K14" s="6">
        <f t="shared" si="1"/>
        <v>-4.9999999999999992E-3</v>
      </c>
    </row>
    <row r="15" spans="1:11" x14ac:dyDescent="0.2">
      <c r="A15" s="5" t="s">
        <v>42</v>
      </c>
      <c r="B15" s="62">
        <v>2.8000000000000001E-2</v>
      </c>
      <c r="C15" s="52">
        <v>25</v>
      </c>
      <c r="E15" s="60">
        <v>3.5999999999999997E-2</v>
      </c>
      <c r="F15" s="59">
        <v>13</v>
      </c>
      <c r="G15" s="6">
        <f t="shared" si="0"/>
        <v>7.9999999999999967E-3</v>
      </c>
      <c r="I15" s="60">
        <v>2.3E-2</v>
      </c>
      <c r="J15" s="59">
        <v>12</v>
      </c>
      <c r="K15" s="6">
        <f t="shared" si="1"/>
        <v>-5.000000000000001E-3</v>
      </c>
    </row>
    <row r="16" spans="1:11" x14ac:dyDescent="0.2">
      <c r="A16" s="5" t="s">
        <v>43</v>
      </c>
      <c r="B16" s="62">
        <v>1.7000000000000001E-2</v>
      </c>
      <c r="C16" s="52">
        <v>15</v>
      </c>
      <c r="E16" s="60">
        <v>1.9E-2</v>
      </c>
      <c r="F16" s="59">
        <v>7</v>
      </c>
      <c r="G16" s="6">
        <f t="shared" si="0"/>
        <v>1.9999999999999983E-3</v>
      </c>
      <c r="I16" s="60">
        <v>1.6E-2</v>
      </c>
      <c r="J16" s="59">
        <v>8</v>
      </c>
      <c r="K16" s="6">
        <f t="shared" si="1"/>
        <v>-1.0000000000000009E-3</v>
      </c>
    </row>
    <row r="17" spans="1:12" ht="15" customHeight="1" x14ac:dyDescent="0.2">
      <c r="A17" s="5" t="s">
        <v>7</v>
      </c>
      <c r="B17" s="62">
        <v>6.6000000000000003E-2</v>
      </c>
      <c r="C17" s="52">
        <v>58</v>
      </c>
      <c r="E17" s="60">
        <v>1.0999999999999999E-2</v>
      </c>
      <c r="F17" s="59">
        <v>4</v>
      </c>
      <c r="G17" s="6">
        <f t="shared" si="0"/>
        <v>-5.5000000000000007E-2</v>
      </c>
      <c r="I17" s="60">
        <v>0.105</v>
      </c>
      <c r="J17" s="59">
        <v>54</v>
      </c>
      <c r="K17" s="6">
        <f t="shared" si="1"/>
        <v>3.8999999999999993E-2</v>
      </c>
    </row>
    <row r="18" spans="1:12" ht="15" customHeight="1" x14ac:dyDescent="0.2">
      <c r="A18" s="5" t="s">
        <v>4</v>
      </c>
      <c r="B18" s="62">
        <v>0.159</v>
      </c>
      <c r="C18" s="52">
        <v>140</v>
      </c>
      <c r="E18" s="60">
        <v>8.7999999999999995E-2</v>
      </c>
      <c r="F18" s="59">
        <v>3</v>
      </c>
      <c r="G18" s="6">
        <f t="shared" si="0"/>
        <v>-7.1000000000000008E-2</v>
      </c>
      <c r="I18" s="60">
        <v>0.21</v>
      </c>
      <c r="J18" s="59">
        <v>1</v>
      </c>
      <c r="K18" s="6">
        <f t="shared" si="1"/>
        <v>5.099999999999999E-2</v>
      </c>
    </row>
    <row r="22" spans="1:12" ht="15" customHeight="1" x14ac:dyDescent="0.2">
      <c r="E22" s="55" t="s">
        <v>4</v>
      </c>
      <c r="F22" s="56" t="s">
        <v>3</v>
      </c>
      <c r="I22" s="55" t="s">
        <v>4</v>
      </c>
      <c r="J22" s="56" t="s">
        <v>3</v>
      </c>
    </row>
    <row r="23" spans="1:12" ht="15" customHeight="1" x14ac:dyDescent="0.2">
      <c r="E23" s="108" t="s">
        <v>89</v>
      </c>
      <c r="F23" s="108"/>
      <c r="I23" s="108" t="s">
        <v>90</v>
      </c>
      <c r="J23" s="108"/>
    </row>
    <row r="24" spans="1:12" ht="99" x14ac:dyDescent="0.2">
      <c r="E24" s="37" t="s">
        <v>103</v>
      </c>
      <c r="F24">
        <v>1</v>
      </c>
      <c r="I24" s="49" t="s">
        <v>102</v>
      </c>
      <c r="J24" s="50">
        <v>1</v>
      </c>
    </row>
    <row r="25" spans="1:12" ht="71" x14ac:dyDescent="0.2">
      <c r="E25" s="49" t="s">
        <v>104</v>
      </c>
      <c r="F25" s="50">
        <v>1</v>
      </c>
      <c r="I25" s="49" t="s">
        <v>17</v>
      </c>
      <c r="J25" s="50">
        <v>1</v>
      </c>
    </row>
    <row r="26" spans="1:12" ht="43" x14ac:dyDescent="0.2">
      <c r="E26" s="49" t="s">
        <v>105</v>
      </c>
      <c r="F26" s="50">
        <v>1</v>
      </c>
      <c r="I26" s="49"/>
      <c r="J26" s="50"/>
    </row>
    <row r="27" spans="1:12" x14ac:dyDescent="0.2">
      <c r="E27" s="20" t="s">
        <v>17</v>
      </c>
      <c r="F27" s="20">
        <v>3</v>
      </c>
      <c r="I27" s="49"/>
      <c r="J27" s="50"/>
    </row>
    <row r="30" spans="1:12" x14ac:dyDescent="0.2">
      <c r="K30" s="49"/>
    </row>
    <row r="31" spans="1:12" x14ac:dyDescent="0.2">
      <c r="K31" s="49"/>
      <c r="L31" s="50"/>
    </row>
    <row r="32" spans="1:12" x14ac:dyDescent="0.2">
      <c r="K32" s="49"/>
      <c r="L32" s="50"/>
    </row>
    <row r="33" spans="1:12" x14ac:dyDescent="0.2">
      <c r="K33" s="49"/>
      <c r="L33" s="50"/>
    </row>
    <row r="34" spans="1:12" x14ac:dyDescent="0.2">
      <c r="K34" s="49"/>
      <c r="L34" s="50"/>
    </row>
    <row r="35" spans="1:12" ht="50" customHeight="1" x14ac:dyDescent="0.2">
      <c r="A35" s="99" t="s">
        <v>187</v>
      </c>
      <c r="B35" s="99"/>
      <c r="C35" s="99"/>
      <c r="D35" s="99"/>
      <c r="E35" s="99"/>
      <c r="F35" s="99"/>
      <c r="G35" s="99"/>
      <c r="H35" s="99"/>
      <c r="I35" s="99"/>
      <c r="J35" s="99"/>
      <c r="K35" s="99"/>
      <c r="L35" s="50"/>
    </row>
    <row r="38" spans="1:12" ht="50" customHeight="1" x14ac:dyDescent="0.2">
      <c r="A38" s="100" t="s">
        <v>188</v>
      </c>
      <c r="B38" s="100"/>
      <c r="C38" s="100"/>
      <c r="D38" s="100"/>
      <c r="E38" s="100"/>
      <c r="F38" s="100"/>
      <c r="G38" s="100"/>
      <c r="H38" s="100"/>
      <c r="I38" s="100"/>
      <c r="J38" s="100"/>
      <c r="K38" s="100"/>
    </row>
  </sheetData>
  <sheetProtection algorithmName="SHA-512" hashValue="goxNQNj4HBcXOaY9SQyPeDpJ17Ua62JlIoH5aZrSdEIhu9NaeQQjQ2GnnYCYv2mEbYdE//Ny4TbvWhjV3HPP5A==" saltValue="290u/vU3a5w77+BWzpHkdA==" spinCount="100000" sheet="1" objects="1" scenarios="1"/>
  <mergeCells count="9">
    <mergeCell ref="A35:K35"/>
    <mergeCell ref="A38:K38"/>
    <mergeCell ref="A1:K1"/>
    <mergeCell ref="A2:K2"/>
    <mergeCell ref="E23:F23"/>
    <mergeCell ref="I23:J23"/>
    <mergeCell ref="B6:C6"/>
    <mergeCell ref="E6:F6"/>
    <mergeCell ref="I6:J6"/>
  </mergeCells>
  <conditionalFormatting sqref="G8:G18">
    <cfRule type="cellIs" dxfId="23" priority="3" operator="lessThanOrEqual">
      <formula>-0.05</formula>
    </cfRule>
    <cfRule type="cellIs" dxfId="22" priority="4" operator="greaterThanOrEqual">
      <formula>0.05</formula>
    </cfRule>
  </conditionalFormatting>
  <conditionalFormatting sqref="K8:K18">
    <cfRule type="cellIs" dxfId="21" priority="1" operator="lessThanOrEqual">
      <formula>-0.05</formula>
    </cfRule>
    <cfRule type="cellIs" dxfId="20" priority="2" operator="greaterThanOrEqual">
      <formula>0.05</formula>
    </cfRule>
  </conditionalFormatting>
  <hyperlinks>
    <hyperlink ref="A5" location="'Museum Results'!A1" display="Back to Museum Results tab" xr:uid="{E8480B52-A865-CF4E-9944-12EC21622F32}"/>
    <hyperlink ref="A35" r:id="rId1" location="page/11" display="Find out more about the four layers of data included in your enrollment at no additional cost" xr:uid="{A8BB7F91-D9A5-5248-BF7C-56520FE71AE8}"/>
    <hyperlink ref="A35:G35" r:id="rId2" location="page/8" display="Find out more about the layers of data included in your enrollment at no additional cost" xr:uid="{D28E6011-D325-7645-9BED-C40F62C61FE0}"/>
    <hyperlink ref="A35:J35" r:id="rId3" location="page/24" display="Find out more about the Additional Survey Link Add-On" xr:uid="{4059FFBC-E66D-5A43-B75D-FF520AB69E17}"/>
    <hyperlink ref="A35:K35" r:id="rId4" location="page/33" display="Find out more about the Additional Survey Link Add-On" xr:uid="{4FBED0B8-AA8A-AB42-95FA-4E0B3AF23F11}"/>
    <hyperlink ref="A38:K38" r:id="rId5" display="See how Expanded Reporting results will be presented in your Visual Slide Deck report" xr:uid="{91DF92E9-7230-2B4E-990D-556D45EBAB05}"/>
  </hyperlinks>
  <pageMargins left="0.7" right="0.7" top="0.75" bottom="0.75" header="0.3" footer="0.3"/>
  <drawing r:id="rId6"/>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6A4-C989-DF40-84FB-2BE3171774DB}">
  <sheetPr codeName="Sheet15">
    <tabColor theme="3"/>
  </sheetPr>
  <dimension ref="A1:R57"/>
  <sheetViews>
    <sheetView topLeftCell="A3" zoomScaleNormal="100" workbookViewId="0">
      <selection activeCell="K61" sqref="K61"/>
    </sheetView>
  </sheetViews>
  <sheetFormatPr baseColWidth="10" defaultColWidth="9.1640625" defaultRowHeight="13" x14ac:dyDescent="0.15"/>
  <cols>
    <col min="1" max="1" width="51" style="37" customWidth="1"/>
    <col min="2" max="4" width="9.1640625" style="20"/>
    <col min="5" max="5" width="55.6640625" style="20" customWidth="1"/>
    <col min="6" max="6" width="10.6640625" style="20" customWidth="1"/>
    <col min="7" max="7" width="9.1640625" style="20"/>
    <col min="8" max="8" width="12.83203125" style="20" customWidth="1"/>
    <col min="9" max="9" width="13.33203125" style="20" customWidth="1"/>
    <col min="10" max="11" width="9.1640625" style="20"/>
    <col min="12" max="12" width="13" style="20" customWidth="1"/>
    <col min="13" max="13" width="13.33203125" style="20" customWidth="1"/>
    <col min="14" max="16" width="9.1640625" style="20"/>
    <col min="17" max="17" width="13.83203125" style="20" customWidth="1"/>
    <col min="18" max="18" width="14" style="20" customWidth="1"/>
    <col min="19" max="16384" width="9.1640625" style="20"/>
  </cols>
  <sheetData>
    <row r="1" spans="1:18" ht="50" customHeight="1" x14ac:dyDescent="0.15">
      <c r="A1" s="96" t="s">
        <v>44</v>
      </c>
      <c r="B1" s="96"/>
      <c r="C1" s="96"/>
      <c r="D1" s="96"/>
      <c r="E1" s="96"/>
      <c r="F1" s="96"/>
      <c r="G1" s="96"/>
      <c r="H1" s="96"/>
      <c r="I1" s="96"/>
      <c r="J1" s="96"/>
      <c r="K1" s="96"/>
      <c r="L1" s="96"/>
      <c r="M1" s="96"/>
      <c r="N1" s="96"/>
      <c r="O1" s="96"/>
      <c r="P1" s="96"/>
      <c r="Q1" s="96"/>
      <c r="R1" s="96"/>
    </row>
    <row r="2" spans="1:18" ht="50" customHeight="1" x14ac:dyDescent="0.15">
      <c r="A2" s="110" t="s">
        <v>151</v>
      </c>
      <c r="B2" s="110"/>
      <c r="C2" s="110"/>
      <c r="D2" s="110"/>
      <c r="E2" s="110"/>
      <c r="F2" s="110"/>
      <c r="G2" s="110"/>
      <c r="H2" s="110"/>
      <c r="I2" s="110"/>
      <c r="J2" s="110"/>
      <c r="K2" s="110"/>
      <c r="L2" s="110"/>
      <c r="M2" s="110"/>
      <c r="N2" s="110"/>
      <c r="O2" s="110"/>
      <c r="P2" s="110"/>
      <c r="Q2" s="110"/>
      <c r="R2" s="110"/>
    </row>
    <row r="3" spans="1:18" ht="117" customHeight="1" x14ac:dyDescent="0.15">
      <c r="A3" s="13" t="str">
        <f>'Museum Results'!E3</f>
        <v>Wilkening Pottery Museum</v>
      </c>
      <c r="B3" s="104" t="s">
        <v>0</v>
      </c>
      <c r="C3" s="104"/>
      <c r="E3" s="1" t="s">
        <v>178</v>
      </c>
      <c r="F3" s="63"/>
      <c r="H3" s="13" t="s">
        <v>129</v>
      </c>
      <c r="I3" s="68"/>
      <c r="J3" s="98" t="s">
        <v>130</v>
      </c>
      <c r="K3" s="98"/>
      <c r="L3" s="13" t="s">
        <v>131</v>
      </c>
      <c r="M3" s="13" t="s">
        <v>132</v>
      </c>
      <c r="O3" s="98" t="s">
        <v>133</v>
      </c>
      <c r="P3" s="98"/>
      <c r="Q3" s="13" t="s">
        <v>134</v>
      </c>
      <c r="R3" s="13" t="s">
        <v>135</v>
      </c>
    </row>
    <row r="4" spans="1:18" ht="14" x14ac:dyDescent="0.15">
      <c r="A4" s="66" t="str">
        <f>'Museum Results'!A4</f>
        <v>2026 Annual Survey of Museum-Goers</v>
      </c>
      <c r="E4" s="77" t="s">
        <v>136</v>
      </c>
    </row>
    <row r="5" spans="1:18" x14ac:dyDescent="0.15">
      <c r="A5" s="72" t="s">
        <v>137</v>
      </c>
      <c r="E5" s="22">
        <v>263</v>
      </c>
      <c r="J5" s="73" t="s">
        <v>138</v>
      </c>
      <c r="K5" s="74">
        <v>127</v>
      </c>
      <c r="L5" s="73"/>
      <c r="M5" s="73"/>
      <c r="N5" s="73"/>
      <c r="O5" s="73" t="s">
        <v>139</v>
      </c>
      <c r="P5" s="75">
        <v>136</v>
      </c>
    </row>
    <row r="7" spans="1:18" ht="71" x14ac:dyDescent="0.2">
      <c r="A7" s="37" t="s">
        <v>191</v>
      </c>
      <c r="E7" s="66" t="s">
        <v>190</v>
      </c>
      <c r="M7"/>
      <c r="R7"/>
    </row>
    <row r="8" spans="1:18" ht="14" x14ac:dyDescent="0.15">
      <c r="A8" s="13"/>
      <c r="E8" s="67" t="s">
        <v>1</v>
      </c>
      <c r="F8" s="67" t="s">
        <v>2</v>
      </c>
      <c r="G8" s="67" t="s">
        <v>3</v>
      </c>
      <c r="J8" s="67" t="s">
        <v>2</v>
      </c>
      <c r="K8" s="67" t="s">
        <v>3</v>
      </c>
      <c r="M8" s="76" t="s">
        <v>8</v>
      </c>
      <c r="O8" s="67" t="s">
        <v>2</v>
      </c>
      <c r="P8" s="67" t="s">
        <v>3</v>
      </c>
      <c r="R8" s="76" t="s">
        <v>8</v>
      </c>
    </row>
    <row r="9" spans="1:18" ht="14" x14ac:dyDescent="0.15">
      <c r="A9" s="13"/>
      <c r="E9" s="37" t="s">
        <v>35</v>
      </c>
      <c r="F9" s="21">
        <v>0.23799999999999999</v>
      </c>
      <c r="G9" s="20">
        <v>62</v>
      </c>
      <c r="J9" s="21">
        <v>0.307</v>
      </c>
      <c r="K9" s="20">
        <v>39</v>
      </c>
      <c r="M9" s="6">
        <f t="shared" ref="M9:M20" si="0">J9-$F9</f>
        <v>6.9000000000000006E-2</v>
      </c>
      <c r="O9" s="21">
        <v>0.17199999999999999</v>
      </c>
      <c r="P9" s="20">
        <v>23</v>
      </c>
      <c r="R9" s="6">
        <f t="shared" ref="R9:R20" si="1">O9-$F9</f>
        <v>-6.6000000000000003E-2</v>
      </c>
    </row>
    <row r="10" spans="1:18" ht="14" x14ac:dyDescent="0.15">
      <c r="A10" s="13"/>
      <c r="E10" s="37" t="s">
        <v>36</v>
      </c>
      <c r="F10" s="21">
        <v>0.14899999999999999</v>
      </c>
      <c r="G10" s="20">
        <v>39</v>
      </c>
      <c r="J10" s="21">
        <v>0.189</v>
      </c>
      <c r="K10" s="20">
        <v>24</v>
      </c>
      <c r="M10" s="6">
        <f t="shared" si="0"/>
        <v>4.0000000000000008E-2</v>
      </c>
      <c r="O10" s="21">
        <v>0.112</v>
      </c>
      <c r="P10" s="20">
        <v>15</v>
      </c>
      <c r="R10" s="6">
        <f t="shared" si="1"/>
        <v>-3.6999999999999991E-2</v>
      </c>
    </row>
    <row r="11" spans="1:18" ht="14" x14ac:dyDescent="0.15">
      <c r="A11" s="13"/>
      <c r="E11" s="37" t="s">
        <v>37</v>
      </c>
      <c r="F11" s="21">
        <v>0.188</v>
      </c>
      <c r="G11" s="20">
        <v>49</v>
      </c>
      <c r="J11" s="21">
        <v>0.21299999999999999</v>
      </c>
      <c r="K11" s="20">
        <v>27</v>
      </c>
      <c r="M11" s="6">
        <f t="shared" si="0"/>
        <v>2.4999999999999994E-2</v>
      </c>
      <c r="O11" s="21">
        <v>0.16400000000000001</v>
      </c>
      <c r="P11" s="20">
        <v>22</v>
      </c>
      <c r="R11" s="6">
        <f t="shared" si="1"/>
        <v>-2.3999999999999994E-2</v>
      </c>
    </row>
    <row r="12" spans="1:18" ht="14" x14ac:dyDescent="0.15">
      <c r="A12" s="13"/>
      <c r="E12" s="37" t="s">
        <v>38</v>
      </c>
      <c r="F12" s="21">
        <v>0.34499999999999997</v>
      </c>
      <c r="G12" s="22">
        <v>90</v>
      </c>
      <c r="J12" s="21">
        <v>0.46500000000000002</v>
      </c>
      <c r="K12" s="22">
        <v>59</v>
      </c>
      <c r="M12" s="6">
        <f t="shared" si="0"/>
        <v>0.12000000000000005</v>
      </c>
      <c r="O12" s="21">
        <v>0.23100000000000001</v>
      </c>
      <c r="P12" s="22">
        <v>31</v>
      </c>
      <c r="R12" s="6">
        <f t="shared" si="1"/>
        <v>-0.11399999999999996</v>
      </c>
    </row>
    <row r="13" spans="1:18" ht="14" x14ac:dyDescent="0.15">
      <c r="A13" s="13"/>
      <c r="E13" s="37" t="s">
        <v>39</v>
      </c>
      <c r="F13" s="21">
        <v>0.14899999999999999</v>
      </c>
      <c r="G13" s="20">
        <v>39</v>
      </c>
      <c r="J13" s="21">
        <v>0.19700000000000001</v>
      </c>
      <c r="K13" s="20">
        <v>25</v>
      </c>
      <c r="M13" s="6">
        <f t="shared" si="0"/>
        <v>4.8000000000000015E-2</v>
      </c>
      <c r="O13" s="21">
        <v>0.104</v>
      </c>
      <c r="P13" s="20">
        <v>14</v>
      </c>
      <c r="R13" s="6">
        <f t="shared" si="1"/>
        <v>-4.4999999999999998E-2</v>
      </c>
    </row>
    <row r="14" spans="1:18" ht="14" x14ac:dyDescent="0.15">
      <c r="A14" s="13"/>
      <c r="E14" s="37" t="s">
        <v>40</v>
      </c>
      <c r="F14" s="21">
        <v>0.375</v>
      </c>
      <c r="G14" s="20">
        <v>98</v>
      </c>
      <c r="J14" s="21">
        <v>0.52800000000000002</v>
      </c>
      <c r="K14" s="20">
        <v>67</v>
      </c>
      <c r="M14" s="6">
        <f t="shared" si="0"/>
        <v>0.15300000000000002</v>
      </c>
      <c r="O14" s="21">
        <v>0.23100000000000001</v>
      </c>
      <c r="P14" s="20">
        <v>31</v>
      </c>
      <c r="R14" s="6">
        <f t="shared" si="1"/>
        <v>-0.14399999999999999</v>
      </c>
    </row>
    <row r="15" spans="1:18" ht="14" x14ac:dyDescent="0.15">
      <c r="A15" s="13"/>
      <c r="E15" s="37" t="s">
        <v>41</v>
      </c>
      <c r="F15" s="21">
        <v>0.72</v>
      </c>
      <c r="G15" s="20">
        <v>188</v>
      </c>
      <c r="J15" s="21">
        <v>0.79500000000000004</v>
      </c>
      <c r="K15" s="20">
        <v>101</v>
      </c>
      <c r="M15" s="6">
        <f t="shared" si="0"/>
        <v>7.5000000000000067E-2</v>
      </c>
      <c r="O15" s="21">
        <v>0.64900000000000002</v>
      </c>
      <c r="P15" s="20">
        <v>87</v>
      </c>
      <c r="R15" s="6">
        <f t="shared" si="1"/>
        <v>-7.0999999999999952E-2</v>
      </c>
    </row>
    <row r="16" spans="1:18" ht="14" x14ac:dyDescent="0.15">
      <c r="A16" s="13"/>
      <c r="E16" s="37" t="s">
        <v>42</v>
      </c>
      <c r="F16" s="21">
        <v>0.218</v>
      </c>
      <c r="G16" s="20">
        <v>57</v>
      </c>
      <c r="J16" s="21">
        <v>0.36199999999999999</v>
      </c>
      <c r="K16" s="20">
        <v>46</v>
      </c>
      <c r="M16" s="6">
        <f t="shared" si="0"/>
        <v>0.14399999999999999</v>
      </c>
      <c r="O16" s="21">
        <v>8.2000000000000003E-2</v>
      </c>
      <c r="P16" s="20">
        <v>11</v>
      </c>
      <c r="R16" s="6">
        <f t="shared" si="1"/>
        <v>-0.13600000000000001</v>
      </c>
    </row>
    <row r="17" spans="1:18" ht="14" x14ac:dyDescent="0.15">
      <c r="A17" s="13"/>
      <c r="E17" s="37" t="s">
        <v>43</v>
      </c>
      <c r="F17" s="21">
        <v>9.6000000000000002E-2</v>
      </c>
      <c r="G17" s="20">
        <v>25</v>
      </c>
      <c r="J17" s="21">
        <v>0.11</v>
      </c>
      <c r="K17" s="20">
        <v>14</v>
      </c>
      <c r="M17" s="6">
        <f t="shared" si="0"/>
        <v>1.3999999999999999E-2</v>
      </c>
      <c r="O17" s="21">
        <v>8.2000000000000003E-2</v>
      </c>
      <c r="P17" s="20">
        <v>11</v>
      </c>
      <c r="R17" s="6">
        <f t="shared" si="1"/>
        <v>-1.3999999999999999E-2</v>
      </c>
    </row>
    <row r="18" spans="1:18" ht="14" x14ac:dyDescent="0.15">
      <c r="A18" s="13"/>
      <c r="E18" s="37" t="s">
        <v>34</v>
      </c>
      <c r="F18" s="21">
        <v>0.48699999999999999</v>
      </c>
      <c r="G18" s="20">
        <v>127</v>
      </c>
      <c r="J18" s="21">
        <v>1</v>
      </c>
      <c r="K18" s="20">
        <v>127</v>
      </c>
      <c r="M18" s="6">
        <f t="shared" si="0"/>
        <v>0.51300000000000001</v>
      </c>
      <c r="O18" s="21">
        <v>0</v>
      </c>
      <c r="P18" s="20">
        <v>0</v>
      </c>
      <c r="R18" s="6">
        <f t="shared" si="1"/>
        <v>-0.48699999999999999</v>
      </c>
    </row>
    <row r="19" spans="1:18" ht="14" x14ac:dyDescent="0.15">
      <c r="A19" s="13"/>
      <c r="E19" s="37" t="s">
        <v>7</v>
      </c>
      <c r="F19" s="21">
        <v>0.111</v>
      </c>
      <c r="G19" s="20">
        <v>29</v>
      </c>
      <c r="J19" s="21">
        <v>0</v>
      </c>
      <c r="K19" s="20">
        <v>0</v>
      </c>
      <c r="M19" s="6">
        <f t="shared" si="0"/>
        <v>-0.111</v>
      </c>
      <c r="O19" s="21">
        <v>0.216</v>
      </c>
      <c r="P19" s="20">
        <v>29</v>
      </c>
      <c r="R19" s="6">
        <f t="shared" si="1"/>
        <v>0.105</v>
      </c>
    </row>
    <row r="20" spans="1:18" ht="14" x14ac:dyDescent="0.15">
      <c r="A20" s="13"/>
      <c r="E20" s="37" t="s">
        <v>4</v>
      </c>
      <c r="F20" s="21">
        <v>1.9E-2</v>
      </c>
      <c r="G20" s="22">
        <v>5</v>
      </c>
      <c r="J20" s="21">
        <v>8.0000000000000002E-3</v>
      </c>
      <c r="K20" s="22">
        <v>1</v>
      </c>
      <c r="M20" s="6">
        <f t="shared" si="0"/>
        <v>-1.0999999999999999E-2</v>
      </c>
      <c r="O20" s="21">
        <v>0.03</v>
      </c>
      <c r="P20" s="22">
        <v>4</v>
      </c>
      <c r="R20" s="6">
        <f t="shared" si="1"/>
        <v>1.0999999999999999E-2</v>
      </c>
    </row>
    <row r="21" spans="1:18" ht="14" x14ac:dyDescent="0.15">
      <c r="A21" s="13"/>
      <c r="E21" s="37" t="s">
        <v>114</v>
      </c>
      <c r="F21" s="21"/>
      <c r="J21" s="21"/>
      <c r="M21" s="68"/>
      <c r="O21" s="21"/>
      <c r="R21" s="68"/>
    </row>
    <row r="22" spans="1:18" ht="14" x14ac:dyDescent="0.15">
      <c r="A22" s="13"/>
      <c r="E22" s="37" t="s">
        <v>114</v>
      </c>
      <c r="F22" s="21"/>
      <c r="J22" s="21"/>
      <c r="M22" s="68"/>
      <c r="O22" s="21"/>
      <c r="R22" s="68"/>
    </row>
    <row r="23" spans="1:18" ht="14" x14ac:dyDescent="0.15">
      <c r="A23" s="66" t="s">
        <v>45</v>
      </c>
      <c r="B23" s="21"/>
      <c r="C23" s="24"/>
      <c r="E23" s="66" t="s">
        <v>46</v>
      </c>
      <c r="F23" s="21"/>
      <c r="J23" s="21"/>
      <c r="M23" s="68"/>
      <c r="O23" s="21"/>
      <c r="R23" s="68"/>
    </row>
    <row r="24" spans="1:18" ht="14" x14ac:dyDescent="0.15">
      <c r="A24" s="15" t="s">
        <v>1</v>
      </c>
      <c r="B24" s="16" t="s">
        <v>2</v>
      </c>
      <c r="C24" s="17" t="s">
        <v>3</v>
      </c>
      <c r="E24" s="67" t="s">
        <v>1</v>
      </c>
      <c r="F24" s="67" t="s">
        <v>2</v>
      </c>
      <c r="G24" s="67" t="s">
        <v>3</v>
      </c>
      <c r="H24" s="67" t="s">
        <v>8</v>
      </c>
      <c r="J24" s="67" t="s">
        <v>2</v>
      </c>
      <c r="K24" s="67" t="s">
        <v>3</v>
      </c>
      <c r="L24" s="76" t="s">
        <v>8</v>
      </c>
      <c r="M24" s="76" t="s">
        <v>8</v>
      </c>
      <c r="O24" s="67" t="s">
        <v>2</v>
      </c>
      <c r="P24" s="67" t="s">
        <v>3</v>
      </c>
      <c r="Q24" s="76" t="s">
        <v>8</v>
      </c>
      <c r="R24" s="76" t="s">
        <v>8</v>
      </c>
    </row>
    <row r="25" spans="1:18" ht="14" x14ac:dyDescent="0.15">
      <c r="A25" s="5" t="s">
        <v>35</v>
      </c>
      <c r="B25" s="6">
        <v>0.24</v>
      </c>
      <c r="C25" s="7">
        <v>226</v>
      </c>
      <c r="E25" s="5" t="s">
        <v>35</v>
      </c>
      <c r="F25" s="21">
        <v>0.11</v>
      </c>
      <c r="G25" s="20">
        <v>29</v>
      </c>
      <c r="H25" s="6">
        <f t="shared" ref="H25:H27" si="2">F25-$B25</f>
        <v>-0.13</v>
      </c>
      <c r="J25" s="21">
        <v>0.15</v>
      </c>
      <c r="K25" s="20">
        <v>19</v>
      </c>
      <c r="L25" s="6">
        <f t="shared" ref="L25:L26" si="3">J25-$B25</f>
        <v>-0.09</v>
      </c>
      <c r="M25" s="6">
        <f t="shared" ref="M25:M29" si="4">J25-$F25</f>
        <v>3.9999999999999994E-2</v>
      </c>
      <c r="O25" s="21">
        <v>7.3999999999999996E-2</v>
      </c>
      <c r="P25" s="20">
        <v>10</v>
      </c>
      <c r="Q25" s="6">
        <f t="shared" ref="Q25:Q26" si="5">O25-$B25</f>
        <v>-0.16599999999999998</v>
      </c>
      <c r="R25" s="6">
        <f t="shared" ref="R25:R29" si="6">O25-$F25</f>
        <v>-3.6000000000000004E-2</v>
      </c>
    </row>
    <row r="26" spans="1:18" ht="14" x14ac:dyDescent="0.15">
      <c r="A26" s="5" t="s">
        <v>36</v>
      </c>
      <c r="B26" s="6">
        <v>0.308</v>
      </c>
      <c r="C26" s="7">
        <v>290</v>
      </c>
      <c r="E26" s="5" t="s">
        <v>36</v>
      </c>
      <c r="F26" s="21">
        <v>0.217</v>
      </c>
      <c r="G26" s="20">
        <v>57</v>
      </c>
      <c r="H26" s="6">
        <f t="shared" si="2"/>
        <v>-9.0999999999999998E-2</v>
      </c>
      <c r="J26" s="21">
        <v>0.28299999999999997</v>
      </c>
      <c r="K26" s="20">
        <v>36</v>
      </c>
      <c r="L26" s="6">
        <f t="shared" si="3"/>
        <v>-2.5000000000000022E-2</v>
      </c>
      <c r="M26" s="6">
        <f t="shared" si="4"/>
        <v>6.5999999999999975E-2</v>
      </c>
      <c r="O26" s="21">
        <v>0.154</v>
      </c>
      <c r="P26" s="20">
        <v>21</v>
      </c>
      <c r="Q26" s="6">
        <f t="shared" si="5"/>
        <v>-0.154</v>
      </c>
      <c r="R26" s="6">
        <f t="shared" si="6"/>
        <v>-6.3E-2</v>
      </c>
    </row>
    <row r="27" spans="1:18" ht="14" x14ac:dyDescent="0.15">
      <c r="A27" s="5" t="s">
        <v>37</v>
      </c>
      <c r="B27" s="6">
        <v>0.29599999999999999</v>
      </c>
      <c r="C27" s="7">
        <v>279</v>
      </c>
      <c r="E27" s="5" t="s">
        <v>37</v>
      </c>
      <c r="F27" s="21">
        <v>0.312</v>
      </c>
      <c r="G27" s="20">
        <v>82</v>
      </c>
      <c r="H27" s="6">
        <f t="shared" si="2"/>
        <v>1.6000000000000014E-2</v>
      </c>
      <c r="J27" s="21">
        <v>0.35399999999999998</v>
      </c>
      <c r="K27" s="20">
        <v>45</v>
      </c>
      <c r="L27" s="6">
        <f>J27-$B27</f>
        <v>5.7999999999999996E-2</v>
      </c>
      <c r="M27" s="6">
        <f t="shared" si="4"/>
        <v>4.1999999999999982E-2</v>
      </c>
      <c r="O27" s="21">
        <v>0.27200000000000002</v>
      </c>
      <c r="P27" s="20">
        <v>37</v>
      </c>
      <c r="Q27" s="6">
        <f>O27-$B27</f>
        <v>-2.3999999999999966E-2</v>
      </c>
      <c r="R27" s="6">
        <f t="shared" si="6"/>
        <v>-3.999999999999998E-2</v>
      </c>
    </row>
    <row r="28" spans="1:18" ht="15" x14ac:dyDescent="0.2">
      <c r="A28"/>
      <c r="B28"/>
      <c r="C28"/>
      <c r="E28" s="5" t="s">
        <v>38</v>
      </c>
      <c r="F28" s="21">
        <v>0.19</v>
      </c>
      <c r="G28" s="20">
        <v>50</v>
      </c>
      <c r="H28"/>
      <c r="J28" s="21">
        <v>0.17299999999999999</v>
      </c>
      <c r="K28" s="20">
        <v>22</v>
      </c>
      <c r="L28"/>
      <c r="M28" s="6">
        <f t="shared" si="4"/>
        <v>-1.7000000000000015E-2</v>
      </c>
      <c r="O28" s="21">
        <v>0.20599999999999999</v>
      </c>
      <c r="P28" s="20">
        <v>28</v>
      </c>
      <c r="Q28"/>
      <c r="R28" s="6">
        <f t="shared" si="6"/>
        <v>1.5999999999999986E-2</v>
      </c>
    </row>
    <row r="29" spans="1:18" ht="14" x14ac:dyDescent="0.15">
      <c r="A29" s="5" t="s">
        <v>38</v>
      </c>
      <c r="B29" s="6">
        <v>1.6E-2</v>
      </c>
      <c r="C29" s="7">
        <v>15</v>
      </c>
      <c r="E29" s="5" t="s">
        <v>39</v>
      </c>
      <c r="F29" s="21">
        <v>0.17100000000000001</v>
      </c>
      <c r="G29" s="20">
        <v>45</v>
      </c>
      <c r="H29" s="6">
        <f>(F29+F28)-$B29</f>
        <v>0.34499999999999997</v>
      </c>
      <c r="J29" s="21">
        <v>3.9E-2</v>
      </c>
      <c r="K29" s="20">
        <v>5</v>
      </c>
      <c r="L29" s="6">
        <f>(J29+J28)-$B29</f>
        <v>0.19600000000000001</v>
      </c>
      <c r="M29" s="6">
        <f t="shared" si="4"/>
        <v>-0.13200000000000001</v>
      </c>
      <c r="O29" s="21">
        <v>0.29399999999999998</v>
      </c>
      <c r="P29" s="20">
        <v>40</v>
      </c>
      <c r="Q29" s="6">
        <f>(O29+O28)-$B29</f>
        <v>0.48399999999999999</v>
      </c>
      <c r="R29" s="6">
        <f t="shared" si="6"/>
        <v>0.12299999999999997</v>
      </c>
    </row>
    <row r="30" spans="1:18" ht="15" x14ac:dyDescent="0.2">
      <c r="A30" s="20"/>
      <c r="B30" s="6" t="s">
        <v>17</v>
      </c>
      <c r="C30" s="7">
        <v>941</v>
      </c>
      <c r="E30" s="37" t="s">
        <v>6</v>
      </c>
      <c r="F30" s="21" t="s">
        <v>17</v>
      </c>
      <c r="G30" s="22">
        <v>263</v>
      </c>
      <c r="J30" s="21" t="s">
        <v>17</v>
      </c>
      <c r="K30" s="22">
        <v>127</v>
      </c>
      <c r="M30"/>
      <c r="O30" s="21" t="s">
        <v>17</v>
      </c>
      <c r="P30" s="22">
        <v>136</v>
      </c>
      <c r="R30"/>
    </row>
    <row r="31" spans="1:18" ht="15" x14ac:dyDescent="0.2">
      <c r="A31" s="13"/>
      <c r="E31" s="37" t="s">
        <v>114</v>
      </c>
      <c r="F31" s="21"/>
      <c r="J31" s="21"/>
      <c r="M31"/>
      <c r="O31" s="21"/>
      <c r="R31"/>
    </row>
    <row r="32" spans="1:18" ht="43" x14ac:dyDescent="0.2">
      <c r="A32" s="37" t="s">
        <v>149</v>
      </c>
      <c r="E32" s="37" t="s">
        <v>114</v>
      </c>
      <c r="F32" s="21"/>
      <c r="J32" s="21"/>
      <c r="M32"/>
      <c r="O32" s="21"/>
      <c r="R32"/>
    </row>
    <row r="33" spans="1:18" ht="15" x14ac:dyDescent="0.2">
      <c r="A33" s="13"/>
      <c r="E33" s="66" t="s">
        <v>47</v>
      </c>
      <c r="F33" s="21"/>
      <c r="J33" s="21"/>
      <c r="M33"/>
      <c r="O33" s="21"/>
      <c r="R33"/>
    </row>
    <row r="34" spans="1:18" ht="14" x14ac:dyDescent="0.15">
      <c r="A34" s="13"/>
      <c r="E34" s="67" t="s">
        <v>1</v>
      </c>
      <c r="F34" s="67" t="s">
        <v>2</v>
      </c>
      <c r="G34" s="67" t="s">
        <v>3</v>
      </c>
      <c r="J34" s="67" t="s">
        <v>2</v>
      </c>
      <c r="K34" s="67" t="s">
        <v>3</v>
      </c>
      <c r="M34" s="76" t="s">
        <v>8</v>
      </c>
      <c r="O34" s="67" t="s">
        <v>2</v>
      </c>
      <c r="P34" s="67" t="s">
        <v>3</v>
      </c>
      <c r="R34" s="76" t="s">
        <v>8</v>
      </c>
    </row>
    <row r="35" spans="1:18" ht="14" x14ac:dyDescent="0.15">
      <c r="A35" s="13"/>
      <c r="E35" s="37" t="s">
        <v>35</v>
      </c>
      <c r="F35" s="21">
        <v>0.36699999999999999</v>
      </c>
      <c r="G35" s="20">
        <v>152</v>
      </c>
      <c r="J35" s="21">
        <v>0.40899999999999997</v>
      </c>
      <c r="K35" s="20">
        <v>79</v>
      </c>
      <c r="M35" s="6">
        <f t="shared" ref="M35:M45" si="7">J35-$F35</f>
        <v>4.1999999999999982E-2</v>
      </c>
      <c r="O35" s="21">
        <v>0.33</v>
      </c>
      <c r="P35" s="20">
        <v>73</v>
      </c>
      <c r="R35" s="6">
        <f t="shared" ref="R35:R45" si="8">O35-$F35</f>
        <v>-3.6999999999999977E-2</v>
      </c>
    </row>
    <row r="36" spans="1:18" ht="14" x14ac:dyDescent="0.15">
      <c r="A36" s="13"/>
      <c r="E36" s="37" t="s">
        <v>36</v>
      </c>
      <c r="F36" s="21">
        <v>0.23899999999999999</v>
      </c>
      <c r="G36" s="20">
        <v>99</v>
      </c>
      <c r="J36" s="21">
        <v>0.249</v>
      </c>
      <c r="K36" s="20">
        <v>48</v>
      </c>
      <c r="M36" s="6">
        <f t="shared" si="7"/>
        <v>1.0000000000000009E-2</v>
      </c>
      <c r="O36" s="21">
        <v>0.23100000000000001</v>
      </c>
      <c r="P36" s="20">
        <v>51</v>
      </c>
      <c r="R36" s="6">
        <f t="shared" si="8"/>
        <v>-7.9999999999999793E-3</v>
      </c>
    </row>
    <row r="37" spans="1:18" ht="14" x14ac:dyDescent="0.15">
      <c r="A37" s="13"/>
      <c r="E37" s="37" t="s">
        <v>37</v>
      </c>
      <c r="F37" s="21">
        <v>0.21</v>
      </c>
      <c r="G37" s="20">
        <v>87</v>
      </c>
      <c r="J37" s="21">
        <v>0.30099999999999999</v>
      </c>
      <c r="K37" s="20">
        <v>58</v>
      </c>
      <c r="M37" s="6">
        <f t="shared" si="7"/>
        <v>9.0999999999999998E-2</v>
      </c>
      <c r="O37" s="21">
        <v>0.13100000000000001</v>
      </c>
      <c r="P37" s="20">
        <v>29</v>
      </c>
      <c r="R37" s="6">
        <f t="shared" si="8"/>
        <v>-7.8999999999999987E-2</v>
      </c>
    </row>
    <row r="38" spans="1:18" ht="14" x14ac:dyDescent="0.15">
      <c r="A38" s="13"/>
      <c r="E38" s="37" t="s">
        <v>38</v>
      </c>
      <c r="F38" s="21">
        <v>0.16400000000000001</v>
      </c>
      <c r="G38" s="20">
        <v>68</v>
      </c>
      <c r="J38" s="21">
        <v>0.23799999999999999</v>
      </c>
      <c r="K38" s="20">
        <v>46</v>
      </c>
      <c r="M38" s="6">
        <f t="shared" si="7"/>
        <v>7.3999999999999982E-2</v>
      </c>
      <c r="O38" s="21">
        <v>0.1</v>
      </c>
      <c r="P38" s="20">
        <v>22</v>
      </c>
      <c r="R38" s="6">
        <f t="shared" si="8"/>
        <v>-6.4000000000000001E-2</v>
      </c>
    </row>
    <row r="39" spans="1:18" ht="14" x14ac:dyDescent="0.15">
      <c r="A39" s="13"/>
      <c r="E39" s="37" t="s">
        <v>39</v>
      </c>
      <c r="F39" s="21">
        <v>0.45900000000000002</v>
      </c>
      <c r="G39" s="20">
        <v>190</v>
      </c>
      <c r="J39" s="21">
        <v>0.45100000000000001</v>
      </c>
      <c r="K39" s="20">
        <v>87</v>
      </c>
      <c r="M39" s="6">
        <f t="shared" si="7"/>
        <v>-8.0000000000000071E-3</v>
      </c>
      <c r="O39" s="21">
        <v>0.46600000000000003</v>
      </c>
      <c r="P39" s="20">
        <v>103</v>
      </c>
      <c r="R39" s="6">
        <f t="shared" si="8"/>
        <v>7.0000000000000062E-3</v>
      </c>
    </row>
    <row r="40" spans="1:18" ht="14" x14ac:dyDescent="0.15">
      <c r="A40" s="13"/>
      <c r="E40" s="37" t="s">
        <v>40</v>
      </c>
      <c r="F40" s="21">
        <v>0.54800000000000004</v>
      </c>
      <c r="G40" s="20">
        <v>227</v>
      </c>
      <c r="J40" s="21">
        <v>0.64800000000000002</v>
      </c>
      <c r="K40" s="20">
        <v>125</v>
      </c>
      <c r="M40" s="6">
        <f t="shared" si="7"/>
        <v>9.9999999999999978E-2</v>
      </c>
      <c r="O40" s="21">
        <v>0.46200000000000002</v>
      </c>
      <c r="P40" s="20">
        <v>102</v>
      </c>
      <c r="R40" s="6">
        <f t="shared" si="8"/>
        <v>-8.6000000000000021E-2</v>
      </c>
    </row>
    <row r="41" spans="1:18" ht="14" x14ac:dyDescent="0.15">
      <c r="A41" s="13"/>
      <c r="E41" s="37" t="s">
        <v>41</v>
      </c>
      <c r="F41" s="21">
        <v>0.432</v>
      </c>
      <c r="G41" s="20">
        <v>179</v>
      </c>
      <c r="J41" s="21">
        <v>0.53900000000000003</v>
      </c>
      <c r="K41" s="20">
        <v>104</v>
      </c>
      <c r="M41" s="6">
        <f t="shared" si="7"/>
        <v>0.10700000000000004</v>
      </c>
      <c r="O41" s="21">
        <v>0.33900000000000002</v>
      </c>
      <c r="P41" s="20">
        <v>75</v>
      </c>
      <c r="R41" s="6">
        <f t="shared" si="8"/>
        <v>-9.2999999999999972E-2</v>
      </c>
    </row>
    <row r="42" spans="1:18" ht="14" x14ac:dyDescent="0.15">
      <c r="A42" s="13"/>
      <c r="E42" s="37" t="s">
        <v>42</v>
      </c>
      <c r="F42" s="21">
        <v>0.30399999999999999</v>
      </c>
      <c r="G42" s="20">
        <v>126</v>
      </c>
      <c r="J42" s="21">
        <v>0.32100000000000001</v>
      </c>
      <c r="K42" s="20">
        <v>62</v>
      </c>
      <c r="M42" s="6">
        <f t="shared" si="7"/>
        <v>1.7000000000000015E-2</v>
      </c>
      <c r="O42" s="21">
        <v>0.28999999999999998</v>
      </c>
      <c r="P42" s="20">
        <v>64</v>
      </c>
      <c r="R42" s="6">
        <f t="shared" si="8"/>
        <v>-1.4000000000000012E-2</v>
      </c>
    </row>
    <row r="43" spans="1:18" ht="14" x14ac:dyDescent="0.15">
      <c r="A43" s="13"/>
      <c r="E43" s="37" t="s">
        <v>43</v>
      </c>
      <c r="F43" s="21">
        <v>0.495</v>
      </c>
      <c r="G43" s="20">
        <v>205</v>
      </c>
      <c r="J43" s="21">
        <v>0.52300000000000002</v>
      </c>
      <c r="K43" s="20">
        <v>101</v>
      </c>
      <c r="M43" s="6">
        <f t="shared" si="7"/>
        <v>2.8000000000000025E-2</v>
      </c>
      <c r="O43" s="21">
        <v>0.47099999999999997</v>
      </c>
      <c r="P43" s="20">
        <v>104</v>
      </c>
      <c r="R43" s="6">
        <f t="shared" si="8"/>
        <v>-2.4000000000000021E-2</v>
      </c>
    </row>
    <row r="44" spans="1:18" ht="14" x14ac:dyDescent="0.15">
      <c r="A44" s="13"/>
      <c r="E44" s="37" t="s">
        <v>7</v>
      </c>
      <c r="F44" s="21">
        <v>7.0000000000000001E-3</v>
      </c>
      <c r="G44" s="20">
        <v>3</v>
      </c>
      <c r="J44" s="21">
        <v>0.01</v>
      </c>
      <c r="K44" s="20">
        <v>2</v>
      </c>
      <c r="M44" s="6">
        <f t="shared" si="7"/>
        <v>3.0000000000000001E-3</v>
      </c>
      <c r="O44" s="21">
        <v>5.0000000000000001E-3</v>
      </c>
      <c r="P44" s="20">
        <v>1</v>
      </c>
      <c r="R44" s="6">
        <f t="shared" si="8"/>
        <v>-2E-3</v>
      </c>
    </row>
    <row r="45" spans="1:18" ht="14" x14ac:dyDescent="0.15">
      <c r="A45" s="13"/>
      <c r="E45" s="37" t="s">
        <v>4</v>
      </c>
      <c r="F45" s="21">
        <v>2.7E-2</v>
      </c>
      <c r="G45" s="20">
        <v>11</v>
      </c>
      <c r="J45" s="21">
        <v>0.01</v>
      </c>
      <c r="K45" s="20">
        <v>2</v>
      </c>
      <c r="M45" s="6">
        <f t="shared" si="7"/>
        <v>-1.7000000000000001E-2</v>
      </c>
      <c r="O45" s="21">
        <v>4.1000000000000002E-2</v>
      </c>
      <c r="P45" s="20">
        <v>9</v>
      </c>
      <c r="R45" s="6">
        <f t="shared" si="8"/>
        <v>1.4000000000000002E-2</v>
      </c>
    </row>
    <row r="46" spans="1:18" ht="14" x14ac:dyDescent="0.15">
      <c r="A46" s="13"/>
      <c r="E46" s="37" t="s">
        <v>114</v>
      </c>
    </row>
    <row r="47" spans="1:18" ht="14" x14ac:dyDescent="0.15">
      <c r="A47" s="37" t="s">
        <v>6</v>
      </c>
      <c r="C47" s="22"/>
    </row>
    <row r="49" spans="1:18" ht="28" x14ac:dyDescent="0.15">
      <c r="A49" s="37" t="s">
        <v>10</v>
      </c>
    </row>
    <row r="52" spans="1:18" ht="50" customHeight="1" x14ac:dyDescent="0.15">
      <c r="A52" s="99" t="s">
        <v>189</v>
      </c>
      <c r="B52" s="99"/>
      <c r="C52" s="99"/>
      <c r="D52" s="99"/>
      <c r="E52" s="99"/>
      <c r="F52" s="99"/>
      <c r="G52" s="99"/>
      <c r="H52" s="99"/>
      <c r="I52" s="99"/>
      <c r="J52" s="99"/>
      <c r="K52" s="99"/>
      <c r="L52" s="99"/>
      <c r="M52" s="99"/>
      <c r="N52" s="99"/>
      <c r="O52" s="99"/>
      <c r="P52" s="99"/>
      <c r="Q52" s="99"/>
      <c r="R52" s="99"/>
    </row>
    <row r="53" spans="1:18" ht="15" x14ac:dyDescent="0.2">
      <c r="A53"/>
      <c r="B53"/>
      <c r="C53"/>
      <c r="D53"/>
      <c r="E53"/>
      <c r="F53"/>
      <c r="G53"/>
      <c r="H53"/>
      <c r="I53"/>
      <c r="J53"/>
      <c r="K53"/>
    </row>
    <row r="54" spans="1:18" ht="15" x14ac:dyDescent="0.2">
      <c r="A54"/>
      <c r="B54"/>
      <c r="C54"/>
      <c r="D54"/>
      <c r="E54"/>
      <c r="F54"/>
      <c r="G54"/>
      <c r="H54"/>
      <c r="I54"/>
      <c r="J54"/>
      <c r="K54"/>
    </row>
    <row r="55" spans="1:18" ht="50" customHeight="1" x14ac:dyDescent="0.15">
      <c r="A55" s="100" t="s">
        <v>188</v>
      </c>
      <c r="B55" s="100"/>
      <c r="C55" s="100"/>
      <c r="D55" s="100"/>
      <c r="E55" s="100"/>
      <c r="F55" s="100"/>
      <c r="G55" s="100"/>
      <c r="H55" s="100"/>
      <c r="I55" s="100"/>
      <c r="J55" s="100"/>
      <c r="K55" s="100"/>
      <c r="L55" s="100"/>
      <c r="M55" s="100"/>
      <c r="N55" s="100"/>
      <c r="O55" s="100"/>
      <c r="P55" s="100"/>
      <c r="Q55" s="100"/>
      <c r="R55" s="100"/>
    </row>
    <row r="56" spans="1:18" ht="15" x14ac:dyDescent="0.2">
      <c r="A56"/>
      <c r="B56"/>
      <c r="C56"/>
      <c r="D56"/>
      <c r="E56"/>
      <c r="F56"/>
      <c r="G56"/>
      <c r="H56"/>
      <c r="I56"/>
      <c r="J56"/>
      <c r="K56"/>
    </row>
    <row r="57" spans="1:18" ht="15" x14ac:dyDescent="0.2">
      <c r="A57"/>
      <c r="B57"/>
      <c r="C57"/>
      <c r="D57"/>
      <c r="E57"/>
      <c r="F57"/>
      <c r="G57"/>
      <c r="H57"/>
      <c r="I57"/>
      <c r="J57"/>
      <c r="K57"/>
    </row>
  </sheetData>
  <sheetProtection algorithmName="SHA-512" hashValue="q9WZNy7odovUpsGY60Vm8A9Fxx+Hk+U3t/v1LfRzibDMZrNtirT30zxHvVrqEbKNvBNcJ6w5E/LyeWdKfbxwNw==" saltValue="iT9uPcFfYMdaXNEcPfjTcQ==" spinCount="100000" sheet="1" objects="1" scenarios="1"/>
  <mergeCells count="7">
    <mergeCell ref="A2:R2"/>
    <mergeCell ref="A1:R1"/>
    <mergeCell ref="A52:R52"/>
    <mergeCell ref="A55:R55"/>
    <mergeCell ref="B3:C3"/>
    <mergeCell ref="J3:K3"/>
    <mergeCell ref="O3:P3"/>
  </mergeCells>
  <phoneticPr fontId="42" type="noConversion"/>
  <conditionalFormatting sqref="H25:H27">
    <cfRule type="cellIs" dxfId="19" priority="203" operator="lessThanOrEqual">
      <formula>-0.05</formula>
    </cfRule>
    <cfRule type="cellIs" dxfId="18" priority="204" operator="greaterThanOrEqual">
      <formula>0.05</formula>
    </cfRule>
  </conditionalFormatting>
  <conditionalFormatting sqref="H29">
    <cfRule type="cellIs" dxfId="17" priority="201" operator="lessThanOrEqual">
      <formula>-0.05</formula>
    </cfRule>
    <cfRule type="cellIs" dxfId="16" priority="202" operator="greaterThanOrEqual">
      <formula>0.05</formula>
    </cfRule>
  </conditionalFormatting>
  <conditionalFormatting sqref="L25:L27 L29">
    <cfRule type="cellIs" dxfId="15" priority="123" operator="lessThanOrEqual">
      <formula>-0.05</formula>
    </cfRule>
    <cfRule type="cellIs" dxfId="14" priority="124" operator="greaterThanOrEqual">
      <formula>0.05</formula>
    </cfRule>
  </conditionalFormatting>
  <conditionalFormatting sqref="M9:M20">
    <cfRule type="cellIs" dxfId="13" priority="149" operator="lessThanOrEqual">
      <formula>-0.05</formula>
    </cfRule>
    <cfRule type="cellIs" dxfId="12" priority="150" operator="greaterThanOrEqual">
      <formula>0.05</formula>
    </cfRule>
  </conditionalFormatting>
  <conditionalFormatting sqref="M25:M29">
    <cfRule type="cellIs" dxfId="11" priority="143" operator="lessThanOrEqual">
      <formula>-0.05</formula>
    </cfRule>
    <cfRule type="cellIs" dxfId="10" priority="144" operator="greaterThanOrEqual">
      <formula>0.05</formula>
    </cfRule>
  </conditionalFormatting>
  <conditionalFormatting sqref="M35:M45">
    <cfRule type="cellIs" dxfId="9" priority="145" operator="lessThanOrEqual">
      <formula>-0.05</formula>
    </cfRule>
    <cfRule type="cellIs" dxfId="8" priority="146" operator="greaterThanOrEqual">
      <formula>0.05</formula>
    </cfRule>
  </conditionalFormatting>
  <conditionalFormatting sqref="Q25:Q27 Q29">
    <cfRule type="cellIs" dxfId="7" priority="47" operator="lessThanOrEqual">
      <formula>-0.05</formula>
    </cfRule>
    <cfRule type="cellIs" dxfId="6" priority="48" operator="greaterThanOrEqual">
      <formula>0.05</formula>
    </cfRule>
  </conditionalFormatting>
  <conditionalFormatting sqref="R9:R20">
    <cfRule type="cellIs" dxfId="5" priority="73" operator="lessThanOrEqual">
      <formula>-0.05</formula>
    </cfRule>
    <cfRule type="cellIs" dxfId="4" priority="74" operator="greaterThanOrEqual">
      <formula>0.05</formula>
    </cfRule>
  </conditionalFormatting>
  <conditionalFormatting sqref="R25:R29">
    <cfRule type="cellIs" dxfId="3" priority="67" operator="lessThanOrEqual">
      <formula>-0.05</formula>
    </cfRule>
    <cfRule type="cellIs" dxfId="2" priority="68" operator="greaterThanOrEqual">
      <formula>0.05</formula>
    </cfRule>
  </conditionalFormatting>
  <conditionalFormatting sqref="R35:R45">
    <cfRule type="cellIs" dxfId="1" priority="69" operator="lessThanOrEqual">
      <formula>-0.05</formula>
    </cfRule>
    <cfRule type="cellIs" dxfId="0" priority="70" operator="greaterThanOrEqual">
      <formula>0.05</formula>
    </cfRule>
  </conditionalFormatting>
  <hyperlinks>
    <hyperlink ref="B3:C3" location="'Museum Results'!A1" display="Back to Museum Results Tab" xr:uid="{DE496CD3-B442-F949-ABFD-A4ACE25C4ED2}"/>
    <hyperlink ref="A52" r:id="rId1" location="page/11" display="Find out more about the four layers of data included in your enrollment at no additional cost" xr:uid="{20229CFF-9EC6-1A49-8473-B15DDFD6C47C}"/>
    <hyperlink ref="A52:G52" r:id="rId2" location="page/8" display="Find out more about the layers of data included in your enrollment at no additional cost" xr:uid="{28E83B54-031A-5447-8BA3-5A76E55ED455}"/>
    <hyperlink ref="A52:J52" r:id="rId3" location="page/24" display="Find out more about the Additional Survey Link Add-On" xr:uid="{92A2BC9D-07F7-714F-B378-3C581104ACA3}"/>
    <hyperlink ref="A52:K52" r:id="rId4" location="page/44" display="Find out more about the Local Broader Population Sampling Add-On" xr:uid="{BE3B309C-BF50-6640-8D80-820646B9A271}"/>
    <hyperlink ref="A55:R55" r:id="rId5" display="See how Expanded Reporting results will be presented in your Visual Slide Deck report" xr:uid="{EA5CE7D2-E95E-5C40-89C8-8C5D4AFF8FE8}"/>
  </hyperlinks>
  <pageMargins left="0.7" right="0.7" top="0.75" bottom="0.75" header="0.3" footer="0.3"/>
  <drawing r:id="rId6"/>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15</vt:i4>
      </vt:variant>
    </vt:vector>
  </HeadingPairs>
  <TitlesOfParts>
    <vt:vector size="15" baseType="lpstr">
      <vt:lpstr>Using this spreadsheet</vt:lpstr>
      <vt:lpstr>U.S.Broader vs ALL Museum-Goers</vt:lpstr>
      <vt:lpstr>Museum Results</vt:lpstr>
      <vt:lpstr>Historical Data</vt:lpstr>
      <vt:lpstr>Art</vt:lpstr>
      <vt:lpstr>Design or Dec Arts</vt:lpstr>
      <vt:lpstr>U.S. Regions</vt:lpstr>
      <vt:lpstr>City</vt:lpstr>
      <vt:lpstr>About your museum</vt:lpstr>
      <vt:lpstr>Custom Questions Add-On</vt:lpstr>
      <vt:lpstr>Additional Survey Links Add-On</vt:lpstr>
      <vt:lpstr>Audience Comparison Add-On</vt:lpstr>
      <vt:lpstr>Raw Data Spreadsheet Add-On</vt:lpstr>
      <vt:lpstr>Expanded Reporting Add-On</vt:lpstr>
      <vt:lpstr>Local Broader Population Add-On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Susie Wilkening</dc:creator>
  <cp:keywords/>
  <dc:description/>
  <cp:lastModifiedBy>Diamond Alexander</cp:lastModifiedBy>
  <cp:revision/>
  <dcterms:created xsi:type="dcterms:W3CDTF">2026-03-03T23:56:13Z</dcterms:created>
  <dcterms:modified xsi:type="dcterms:W3CDTF">2026-10-14T17:53:09Z</dcterms:modified>
  <cp:category/>
  <cp:contentStatus/>
</cp:coreProperties>
</file>